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4415" yWindow="-75" windowWidth="14385" windowHeight="12105" tabRatio="66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14" r:id="rId9"/>
    <sheet name="6.2. Паспорт фин осв ввод" sheetId="15"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45621"/>
</workbook>
</file>

<file path=xl/calcChain.xml><?xml version="1.0" encoding="utf-8"?>
<calcChain xmlns="http://schemas.openxmlformats.org/spreadsheetml/2006/main">
  <c r="G29" i="12" l="1"/>
  <c r="O38" i="6" l="1"/>
  <c r="T26" i="6" s="1"/>
  <c r="O37" i="6"/>
  <c r="O36" i="6"/>
  <c r="O35" i="6"/>
  <c r="T23" i="6" s="1"/>
  <c r="O34" i="6"/>
  <c r="O33" i="6"/>
  <c r="O32" i="6"/>
  <c r="T20" i="6" s="1"/>
  <c r="J29" i="6"/>
  <c r="G29" i="6"/>
  <c r="F29" i="6"/>
  <c r="I29" i="6" s="1"/>
  <c r="J28" i="6"/>
  <c r="G28" i="6"/>
  <c r="F28" i="6"/>
  <c r="I28" i="6" s="1"/>
  <c r="J27" i="6"/>
  <c r="G27" i="6"/>
  <c r="F27" i="6"/>
  <c r="I27" i="6" s="1"/>
  <c r="F26" i="6"/>
  <c r="I26" i="6" s="1"/>
  <c r="E26" i="6"/>
  <c r="D26" i="6"/>
  <c r="J26" i="6" s="1"/>
  <c r="C26" i="6"/>
  <c r="G26" i="6" s="1"/>
  <c r="T25" i="6"/>
  <c r="J25" i="6"/>
  <c r="G25" i="6"/>
  <c r="F25" i="6"/>
  <c r="I25" i="6" s="1"/>
  <c r="T24" i="6"/>
  <c r="J24" i="6"/>
  <c r="G24" i="6"/>
  <c r="F24" i="6"/>
  <c r="I24" i="6" s="1"/>
  <c r="J23" i="6"/>
  <c r="G23" i="6"/>
  <c r="F23" i="6"/>
  <c r="I23" i="6" s="1"/>
  <c r="T22" i="6"/>
  <c r="J22" i="6"/>
  <c r="G22" i="6"/>
  <c r="F22" i="6"/>
  <c r="I22" i="6" s="1"/>
  <c r="T21" i="6"/>
  <c r="F21" i="6"/>
  <c r="I21" i="6" s="1"/>
  <c r="E21" i="6"/>
  <c r="E20" i="6" s="1"/>
  <c r="D21" i="6"/>
  <c r="J21" i="6" s="1"/>
  <c r="C21" i="6"/>
  <c r="P26" i="6" s="1"/>
  <c r="O26" i="6" s="1"/>
  <c r="S26" i="6" s="1"/>
  <c r="D20" i="6" l="1"/>
  <c r="J20" i="6" s="1"/>
  <c r="X21" i="6"/>
  <c r="X22" i="6"/>
  <c r="X23" i="6"/>
  <c r="X24" i="6"/>
  <c r="X25" i="6"/>
  <c r="X20" i="6"/>
  <c r="X26" i="6"/>
  <c r="G21" i="6"/>
  <c r="C20" i="6"/>
  <c r="P20" i="6" l="1"/>
  <c r="O20" i="6" s="1"/>
  <c r="S20" i="6" s="1"/>
  <c r="G20" i="6"/>
  <c r="P25" i="6"/>
  <c r="O25" i="6" s="1"/>
  <c r="S25" i="6" s="1"/>
  <c r="P24" i="6"/>
  <c r="O24" i="6" s="1"/>
  <c r="S24" i="6" s="1"/>
  <c r="P23" i="6"/>
  <c r="O23" i="6" s="1"/>
  <c r="S23" i="6" s="1"/>
  <c r="P22" i="6"/>
  <c r="O22" i="6" s="1"/>
  <c r="S22" i="6" s="1"/>
  <c r="P21" i="6"/>
  <c r="O21" i="6" s="1"/>
  <c r="S21" i="6" s="1"/>
  <c r="F20" i="6"/>
  <c r="I20" i="6" s="1"/>
  <c r="W26" i="6" s="1"/>
  <c r="W25" i="6" l="1"/>
  <c r="W21" i="6"/>
  <c r="W23" i="6"/>
  <c r="W20" i="6"/>
  <c r="W22" i="6"/>
  <c r="W24" i="6"/>
  <c r="G38" i="12" l="1"/>
  <c r="G45" i="12" l="1"/>
  <c r="G41" i="12"/>
  <c r="G33" i="12"/>
</calcChain>
</file>

<file path=xl/sharedStrings.xml><?xml version="1.0" encoding="utf-8"?>
<sst xmlns="http://schemas.openxmlformats.org/spreadsheetml/2006/main" count="1685" uniqueCount="602">
  <si>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</si>
  <si>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</si>
  <si>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</si>
  <si>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</si>
  <si>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</si>
  <si>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</si>
  <si>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</si>
  <si>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</si>
  <si>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</si>
  <si>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</si>
  <si>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</si>
  <si>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</si>
  <si>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</si>
  <si>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</si>
  <si>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</si>
  <si>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</si>
  <si>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</si>
  <si>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</si>
  <si>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</si>
  <si>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</si>
  <si>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</si>
  <si>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</si>
  <si>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</si>
  <si>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</si>
  <si>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</si>
  <si>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</si>
  <si>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</si>
  <si>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</si>
  <si>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</si>
  <si>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</si>
  <si>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</si>
  <si>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</si>
  <si>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</si>
  <si>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</si>
  <si>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</si>
  <si>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</si>
  <si>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</si>
  <si>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</si>
  <si>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</si>
  <si>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</si>
  <si>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</si>
  <si>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</si>
  <si>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</si>
  <si>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</si>
  <si>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</si>
  <si>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</si>
  <si>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</si>
  <si>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</si>
  <si>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</si>
  <si>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</si>
  <si>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</si>
  <si>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</si>
  <si>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</si>
  <si>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</si>
  <si>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</si>
  <si>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</si>
  <si>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</si>
  <si>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</si>
  <si>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</si>
  <si>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</si>
  <si>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</si>
  <si>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</si>
  <si>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</si>
  <si>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</si>
  <si>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</si>
  <si>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</si>
  <si>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</si>
  <si>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</si>
  <si>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</si>
  <si>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</si>
  <si>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</si>
  <si>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</si>
  <si>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</si>
  <si>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</si>
  <si>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</si>
  <si>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</si>
  <si>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</si>
  <si>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</si>
  <si>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</si>
  <si>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</si>
  <si>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</si>
  <si>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</si>
  <si>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</si>
  <si>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</si>
  <si>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</si>
  <si>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</si>
  <si>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</si>
  <si>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</si>
  <si>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</si>
  <si>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</si>
  <si>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</si>
  <si>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</si>
  <si>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</si>
  <si>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</si>
  <si>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</si>
  <si>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</si>
  <si>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</si>
  <si>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</si>
  <si>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</si>
  <si>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</si>
  <si>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</si>
  <si>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</si>
  <si>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</si>
  <si>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</si>
  <si>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</si>
  <si>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</si>
  <si>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</si>
  <si>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</si>
  <si>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</si>
  <si>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</si>
  <si>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</si>
  <si>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</si>
  <si>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</si>
  <si>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</si>
  <si>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</si>
  <si>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</si>
  <si>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</si>
  <si>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</si>
  <si>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</si>
  <si>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</si>
  <si>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</si>
  <si>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</si>
  <si>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</si>
  <si>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</si>
  <si>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</si>
  <si>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</si>
  <si>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</si>
  <si>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</si>
  <si>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</si>
  <si>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</si>
  <si>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</si>
  <si>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</si>
  <si>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</si>
  <si>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</si>
  <si>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</si>
  <si>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</si>
  <si>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</si>
  <si>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</si>
  <si>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</si>
  <si>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</si>
  <si>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</si>
  <si>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</si>
  <si>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</si>
  <si>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</si>
  <si>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</si>
  <si>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</si>
  <si>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</si>
  <si>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</si>
  <si>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</si>
  <si>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</si>
  <si>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</si>
  <si>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</si>
  <si>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</si>
  <si>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</si>
  <si>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</si>
  <si>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</si>
  <si>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</si>
  <si>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</si>
  <si>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</si>
  <si>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</si>
  <si>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</si>
  <si>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</si>
  <si>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</si>
  <si>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</si>
  <si>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</si>
  <si>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</si>
  <si>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</si>
  <si>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</si>
  <si>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</si>
  <si>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</si>
  <si>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</si>
  <si>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</si>
  <si>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</si>
  <si>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</si>
  <si>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</si>
  <si>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</si>
  <si>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</si>
  <si>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</si>
  <si>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</si>
  <si>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</si>
  <si>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</si>
  <si>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</si>
  <si>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</si>
  <si>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</si>
  <si>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</si>
  <si>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</si>
  <si>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</si>
  <si>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</si>
  <si>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</si>
  <si>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</si>
  <si>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</si>
  <si>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</si>
  <si>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</si>
  <si>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</si>
  <si>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</si>
  <si>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</si>
  <si>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</si>
  <si>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</si>
  <si>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</si>
  <si>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</si>
  <si>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</si>
  <si>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</si>
  <si>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</si>
  <si>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</si>
  <si>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</si>
  <si>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</si>
  <si>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</si>
  <si>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</si>
  <si>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</si>
  <si>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</si>
  <si>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</si>
  <si>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</si>
  <si>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</si>
  <si>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</si>
  <si>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</si>
  <si>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</si>
  <si>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</si>
  <si>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</si>
  <si>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</si>
  <si>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</si>
  <si>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</si>
  <si>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</si>
  <si>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</si>
  <si>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</si>
  <si>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</si>
  <si>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</si>
  <si>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</si>
  <si>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</si>
  <si>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</si>
  <si>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</si>
  <si>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</si>
  <si>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</si>
  <si>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</si>
  <si>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</si>
  <si>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</si>
  <si>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</si>
  <si>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</si>
  <si>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</si>
  <si>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</si>
  <si>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</si>
  <si>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</si>
  <si>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</si>
  <si>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</si>
  <si>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</si>
  <si>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</si>
  <si>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</si>
  <si>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</si>
  <si>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</si>
  <si>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</si>
  <si>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</si>
  <si>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</si>
  <si>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</si>
  <si>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</si>
  <si>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</si>
  <si>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</si>
  <si>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</si>
  <si>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</si>
  <si>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</si>
  <si>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</si>
  <si>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</si>
  <si>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</si>
  <si>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</si>
  <si>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</si>
  <si>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</si>
  <si>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</si>
  <si>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</si>
  <si>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</si>
  <si>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</si>
  <si>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</si>
  <si>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</si>
  <si>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</si>
  <si>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</si>
  <si>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</si>
  <si>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</si>
  <si>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</si>
  <si>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</si>
  <si>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</si>
  <si>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</si>
  <si>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</si>
  <si>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</si>
  <si>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</si>
  <si>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</si>
  <si>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</si>
  <si>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</si>
  <si>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</si>
  <si>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</si>
  <si>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</si>
  <si>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</si>
  <si>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</si>
  <si>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</si>
  <si>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</si>
  <si>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</si>
  <si>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</si>
  <si>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</si>
  <si>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</si>
  <si>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</si>
  <si>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</si>
  <si>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</si>
  <si>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</si>
  <si>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</si>
  <si>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</si>
  <si>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</si>
  <si>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</si>
  <si>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</si>
  <si>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</si>
  <si>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</si>
  <si>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</si>
  <si>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</si>
  <si>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</si>
  <si>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</si>
  <si>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</si>
  <si>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</si>
  <si>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</si>
  <si>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</si>
  <si>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</si>
  <si>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</si>
  <si>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</si>
  <si>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</si>
  <si>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</si>
  <si>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</si>
  <si>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</si>
  <si>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</si>
  <si>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</si>
  <si>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</si>
  <si>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</si>
  <si>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</si>
  <si>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</si>
  <si>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</si>
  <si>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</si>
  <si>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</si>
  <si>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</si>
  <si>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</si>
  <si>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</si>
  <si>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</si>
  <si>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</si>
  <si>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</si>
  <si>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</si>
  <si>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</si>
  <si>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</si>
  <si>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</si>
  <si>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</si>
  <si>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</si>
  <si>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</si>
  <si>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</si>
  <si>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</si>
  <si>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</si>
  <si>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</si>
  <si>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</si>
  <si>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</si>
  <si>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</si>
  <si>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</si>
  <si>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</si>
  <si>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</si>
  <si>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</si>
  <si>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</si>
  <si>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</si>
  <si>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</si>
  <si>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</si>
  <si>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</si>
  <si>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</si>
  <si>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</si>
  <si>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</si>
  <si>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</si>
  <si>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</si>
  <si>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</si>
  <si>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</si>
  <si>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</si>
  <si>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</si>
  <si>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</si>
  <si>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</si>
  <si>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</si>
  <si>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</si>
  <si>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</si>
  <si>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</si>
  <si>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</si>
  <si>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</si>
  <si>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</si>
  <si>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</si>
  <si>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</si>
  <si>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</si>
  <si>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</si>
  <si>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</si>
  <si>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</si>
  <si>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</si>
  <si>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</si>
  <si>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</si>
  <si>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</si>
  <si>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</si>
  <si>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</si>
  <si>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</si>
  <si>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</si>
  <si>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</si>
  <si>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</si>
  <si>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</si>
  <si>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ПИР</t>
  </si>
  <si>
    <t>b2b-mrsk.ru</t>
  </si>
  <si>
    <t>29.09.2016</t>
  </si>
  <si>
    <t>23.09.2016</t>
  </si>
  <si>
    <t>п.7.5.5 Закупочной документации</t>
  </si>
  <si>
    <t>Разрешение Закупочная комиссия № 107кон от 29.09.2016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</si>
  <si>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</si>
  <si>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</si>
  <si>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</si>
  <si>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</si>
  <si>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</si>
  <si>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</si>
  <si>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</si>
  <si>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</si>
  <si>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</si>
  <si>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</si>
  <si>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</si>
  <si>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</si>
  <si>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</si>
  <si>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</si>
  <si>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18.10.2016 № 017/16-7 подрядчик ООО "ЭлектроСетьПриборМонтаж"</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</si>
  <si>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</si>
  <si>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</si>
  <si>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</si>
  <si>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</si>
  <si>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</si>
  <si>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</si>
  <si>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</si>
  <si>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</si>
  <si>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</si>
  <si>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</si>
  <si>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</si>
  <si>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</si>
  <si>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</si>
  <si>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</si>
  <si>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</si>
  <si>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</si>
  <si>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</si>
  <si>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</si>
  <si>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</si>
  <si>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</si>
  <si>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</si>
  <si>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</si>
  <si>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</si>
  <si>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</si>
  <si>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</si>
  <si>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</si>
  <si>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</si>
  <si>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</si>
  <si>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</si>
  <si>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</si>
  <si>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</si>
  <si>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</si>
  <si>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</si>
  <si>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</si>
  <si>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линий электропередачи</t>
  </si>
  <si>
    <t>Нет</t>
  </si>
  <si>
    <t>Удорский район</t>
  </si>
  <si>
    <t>ВЛ 110 кВ №178/179 Едва-Усогорск</t>
  </si>
  <si>
    <t>2-х цеп</t>
  </si>
  <si>
    <t>2-х цеп.</t>
  </si>
  <si>
    <t>Возд. Линия (ВЛ)</t>
  </si>
  <si>
    <t>ПБ-110-2</t>
  </si>
  <si>
    <t>51-010-12-1/533 от 12.02.2013 комиссия ПО "ЮЭС" филиала "МРСК  С-3""Комиэнерго"</t>
  </si>
  <si>
    <t>разрешается дальшейшая эксплуатация ВЛ 110 кВ №178/179 Ёдва Усогорск до 17.02.2018</t>
  </si>
  <si>
    <t>б/н от 10.12.2012 комиссия ПО ЮЭС филиала ОАО МРСК С-З  "Комиэнерго"</t>
  </si>
  <si>
    <t>ВЛ 110 кВ отпайка на ПС "Чернутьево" от ВЛ -178</t>
  </si>
  <si>
    <t>ПБ-110-1</t>
  </si>
  <si>
    <t>51-010-12-1/261 от 12.02.2013 комиссия ПО "ЮЭС" филиала "МРСК  С-3""Комиэнерго"</t>
  </si>
  <si>
    <t>разрешается дальшейшая эксплуатация ВЛ 110 кВ №178 Усогорск Чернутьево до 30.09.2016 приКР в 2013 году (ручная расчистка трассы ) и ИПР 2015 года расширение трассы</t>
  </si>
  <si>
    <t>б/н от 01.03.2012 комиссия ПО ЮЭС филиала ОАО МРСК С-З  "Комиэнерго"</t>
  </si>
  <si>
    <t>Расширение просеки  ВЛ 110 кВ №178/179 площадью 139,794 га</t>
  </si>
  <si>
    <t>0,168 млн. руб/ га (без НДС)</t>
  </si>
  <si>
    <t>Требуется проведение расширения трассы ВЛ</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</si>
  <si>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</si>
  <si>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</si>
  <si>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</si>
  <si>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</si>
  <si>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</si>
  <si>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</si>
  <si>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</si>
  <si>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</si>
  <si>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</si>
  <si>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</si>
  <si>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В результате реконструкции ВЛ 110 кВ будет выполнено расширение просеки площадью 139,794  га</t>
  </si>
  <si>
    <t xml:space="preserve">100%
</t>
  </si>
  <si>
    <t xml:space="preserve"> Республика Коми, Удорский район</t>
  </si>
  <si>
    <t>Выполнение строительно-монтажных работ по реконструкции ВЛ 110 кВ в части расширения просек в объеме 406,66 Га для нужд филиала ПАО "МРСК Северо-Запада" "Комиэнерго"</t>
  </si>
  <si>
    <t>ООО "ЛИМБ-СЕРВИС"</t>
  </si>
  <si>
    <t>ООО "МЕЖРЕГИОНТОП"</t>
  </si>
  <si>
    <t>ПАО "МРСК Северо-Запада"</t>
  </si>
  <si>
    <t>Сентябрь 2020</t>
  </si>
  <si>
    <t>18.10.2016</t>
  </si>
  <si>
    <t>Декабрь 2017</t>
  </si>
  <si>
    <t>СМР</t>
  </si>
  <si>
    <t>30.04.2017</t>
  </si>
  <si>
    <t>31.05.2017</t>
  </si>
  <si>
    <t>05.05.2017</t>
  </si>
  <si>
    <t>Разрешение ЦКК ПАО "МРСК Северо-Запада" № 05/09-17 от 31.05.2017</t>
  </si>
  <si>
    <t>30.06.2017</t>
  </si>
  <si>
    <t>договор на СМР от 26.06.2017 № 017/17-7 подрядчик ООО "ЭлектроСетьПриборМонтаж"</t>
  </si>
  <si>
    <t>объем заключенного договора в ценах  2 017 года с НДС, млн. руб.</t>
  </si>
  <si>
    <t>ООО "ЭлектроСетьПриборМонтаж" , СМР , Выполнение строительно-монтажных работ , 26.06.2017 , 017/17-7</t>
  </si>
  <si>
    <t>ООО "ЭлектроСетьПриборМонтаж", ПИР, 18.10.2016 , 017/16-7</t>
  </si>
  <si>
    <t>нет</t>
  </si>
  <si>
    <t xml:space="preserve">экспертная оценка </t>
  </si>
  <si>
    <t>Общее за 2017 год</t>
  </si>
  <si>
    <t>ВЛ 110 кВ №178/179 Ёдва - Усогорск</t>
  </si>
  <si>
    <t>№148 от 13.12.2017</t>
  </si>
  <si>
    <t xml:space="preserve">Падение деревьев из глубины леса </t>
  </si>
  <si>
    <t>№123 от 17.07.2017</t>
  </si>
  <si>
    <t>№135 от 13.08.2017</t>
  </si>
  <si>
    <t>№137 от 15.08.2017</t>
  </si>
  <si>
    <t>Общее за 2016 год</t>
  </si>
  <si>
    <t>-</t>
  </si>
  <si>
    <t xml:space="preserve">Без отключений </t>
  </si>
  <si>
    <t>ООКП</t>
  </si>
  <si>
    <t>ООКП ЕП</t>
  </si>
  <si>
    <t>26.06.2017
29.12.2017</t>
  </si>
  <si>
    <t>26.06.2017
01.10.2019</t>
  </si>
  <si>
    <t>30.09.2017
30.09.2020</t>
  </si>
  <si>
    <t>27.11.2017
27.11.2020</t>
  </si>
  <si>
    <t>30.11.2017
30.11.2020</t>
  </si>
  <si>
    <t>ООО "ЭлектроСетьПриборМонтаж"</t>
  </si>
  <si>
    <t xml:space="preserve">МРСК Северо-Запада </t>
  </si>
  <si>
    <t>РПЦЛ</t>
  </si>
  <si>
    <t>Выполнение проектно-изыскательских работ в 2016 году по объектам "Реконструкция ВЛ 110 кВ в части расширения просек" для нужд ПО "Южные электрические сети" и ПО "Центральные электрические сети" филиала ПАО "МРСК Севера-Запада" "Комиэнерго""</t>
  </si>
  <si>
    <t>ОЗЦ</t>
  </si>
  <si>
    <t>ОЗЦ ЕП</t>
  </si>
  <si>
    <t>15.10.2016</t>
  </si>
  <si>
    <t>Выполнение строительно-монтажных работ по объекту "Реконструкция ВЛ 110 кВ №178/179 Ёдва - Усогорск с отпайкой на ПС "Чернутьево" (ВЛ-178) в части расширения просек в Удорском районе Республики Коми в объеме 139,794 га (ЮЭС) в 2020 году для нужд филиала ПАО "МРСК Северо-Запада" "Комиэнерго"</t>
  </si>
  <si>
    <t>ООК</t>
  </si>
  <si>
    <t>ООО ЭлектроСетьПриборМонтаж</t>
  </si>
  <si>
    <t>08.12.2017</t>
  </si>
  <si>
    <t>19.12.2017</t>
  </si>
  <si>
    <t>31.12.2017</t>
  </si>
  <si>
    <t>29.12.2017</t>
  </si>
  <si>
    <t>ООО "УМЛХ"</t>
  </si>
  <si>
    <t>ООО "Велью"</t>
  </si>
  <si>
    <t>УРС</t>
  </si>
  <si>
    <t>п.7.5.8 Закупочной документации</t>
  </si>
  <si>
    <t>ООО "СМК ЭНЕРГИЯ"</t>
  </si>
  <si>
    <t>платы за технологическое присоединение</t>
  </si>
  <si>
    <t>I_004-55-1-01.12-1314</t>
  </si>
  <si>
    <t>Приказ №178 от 16.06.2017</t>
  </si>
  <si>
    <t>Программа по расширению просек (распоряжение ОАО "МРСК Северо-Запада" от 21.01.2015 №8р, распоряжение ПАО "МРСК Северо-Запада" от 11.09.2017 №357р).</t>
  </si>
  <si>
    <t>2014-2020, Распоряжение Главы Республики Коми от 24.04.2018 №90-р, Гапликов Сергей Анатольевич - Глава Республики Коми</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</si>
  <si>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</si>
  <si>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И</t>
  </si>
  <si>
    <t>139,794 га.</t>
  </si>
  <si>
    <t>Приказ об утверждении ПСД</t>
  </si>
  <si>
    <t>ПАО «МРСК Северо-Запада»</t>
  </si>
  <si>
    <t>при наличии</t>
  </si>
  <si>
    <t>№113 от11.02.2016</t>
  </si>
  <si>
    <t>№111 от 10.02.2016</t>
  </si>
  <si>
    <t>№110 от 01.02.2016</t>
  </si>
  <si>
    <t>Год раскрытия информации: 2 019 год</t>
  </si>
  <si>
    <t xml:space="preserve">Ni после </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</si>
  <si>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</si>
  <si>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показатель оценки изменения средней продолжительности прекращения передачи электрической энергии потребителям услуг: 
-0,062322707131931        2021 г.;
-0,0683394256249686      2022 г.;
-0,0716077665347668      2023 г.;
-0,0742606406498627      2024 г.;
-0,0756931926720145      2025 г.
 показатель оценки изменения средней частоты прекращения передачи электрической энергии потребителям услуг : 
0,00122085215480405        2021 г.;
0,0000682240910037562    2022 г.;
-0,000700194618196442     2023 г.;
-0,00124906512476801       2024 г.;
-0,00166071800469669       2025 г.</t>
  </si>
  <si>
    <t>_</t>
  </si>
  <si>
    <t>1 кв.;2 кв.;3 кв.;4 кв.</t>
  </si>
  <si>
    <t>1 кв.;</t>
  </si>
  <si>
    <t>3 кв.;4 кв.</t>
  </si>
  <si>
    <t xml:space="preserve">                                                                                                                                    Год раскрытия информации: 2 019 год</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</si>
  <si>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</si>
  <si>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</si>
  <si>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</si>
  <si>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</si>
  <si>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</si>
  <si>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</si>
  <si>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</si>
  <si>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</si>
  <si>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</si>
  <si>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</si>
  <si>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</si>
  <si>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</si>
  <si>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</si>
  <si>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</si>
  <si>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</si>
  <si>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</si>
  <si>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</si>
  <si>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</si>
  <si>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</si>
  <si>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</si>
  <si>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</si>
  <si>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</si>
  <si>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</si>
  <si>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</si>
  <si>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</si>
  <si>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</si>
  <si>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</si>
  <si>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</si>
  <si>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</si>
  <si>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</si>
  <si>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</si>
  <si>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</si>
  <si>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4 кв</t>
  </si>
  <si>
    <t>26,76 млн. руб. с НДС (в том числе за период реализации программы 26,76 млн. руб. с НДС)</t>
  </si>
  <si>
    <t>22,614 млн. руб. без НДС (в том числе за период реализации программы 22,614 млн. руб. без НДС)</t>
  </si>
  <si>
    <t xml:space="preserve">ПАО «МРСК Северо-Запада» </t>
  </si>
  <si>
    <t>Релизация в установленный срок</t>
  </si>
  <si>
    <t xml:space="preserve">30.11.2019
</t>
  </si>
  <si>
    <t xml:space="preserve">
30.11.2019
</t>
  </si>
  <si>
    <t>30.09.2017
30.09.2019</t>
  </si>
  <si>
    <t xml:space="preserve"> ПАО «МРСК Северо-Запада» </t>
  </si>
  <si>
    <t xml:space="preserve"> ПАО «МРСК Северо-Запада»</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</si>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</sst>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_р_._-;\-* #,##0.00_р_._-;_-* &quot;-&quot;??_р_._-;_-@_-"/>
    <numFmt numFmtId="165" formatCode="0.00000"/>
    <numFmt numFmtId="166" formatCode="0.000"/>
    <numFmt numFmtId="167" formatCode="0.00&quot; %&quot;"/>
    <numFmt numFmtId="168" formatCode="0&quot; %&quot;"/>
    <numFmt numFmtId="169" formatCode="0.0"/>
    <numFmt numFmtId="170" formatCode="#,##0_ ;\-#,##0\ "/>
    <numFmt numFmtId="171" formatCode="_-* #,##0.00\ _р_._-;\-* #,##0.00\ _р_._-;_-* &quot;-&quot;??\ _р_._-;_-@_-"/>
    <numFmt numFmtId="172" formatCode="#,##0.00000"/>
    <numFmt numFmtId="173" formatCode="0.00000000"/>
    <numFmt numFmtId="174" formatCode="#,##0.000"/>
    <numFmt numFmtId="175" formatCode="0.000000"/>
    <numFmt numFmtId="176" formatCode="0.0000"/>
    <numFmt numFmtId="177" formatCode="0.00;\-0;;@"/>
  </numFmts>
  <fonts count="4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name val="Times New Roman"/>
      <family val="1"/>
      <charset val="204"/>
    </font>
    <font>
      <sz val="11"/>
      <color theme="1"/>
      <name val="Calibri"/>
      <family val="2"/>
      <scheme val="minor"/>
    </font>
    <font>
      <sz val="11"/>
      <color rgb="FF000000"/>
      <name val="SimSun"/>
      <family val="2"/>
      <charset val="204"/>
    </font>
    <font>
      <sz val="11"/>
      <color theme="1"/>
      <name val="Calibri"/>
      <family val="2"/>
      <charset val="204"/>
      <scheme val="minor"/>
    </font>
    <font>
      <sz val="10"/>
      <name val="Arial Cyr"/>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0"/>
      <name val="Calibri"/>
      <family val="2"/>
      <charset val="204"/>
      <scheme val="minor"/>
    </font>
    <font>
      <sz val="12"/>
      <color theme="0"/>
      <name val="Times New Roman"/>
      <family val="2"/>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1"/>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41">
    <xf numFmtId="0" fontId="0" fillId="0" borderId="0"/>
    <xf numFmtId="0" fontId="10" fillId="0" borderId="0"/>
    <xf numFmtId="0" fontId="11" fillId="0" borderId="0"/>
    <xf numFmtId="0" fontId="12" fillId="0" borderId="0"/>
    <xf numFmtId="0" fontId="14"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31" applyNumberFormat="0" applyAlignment="0" applyProtection="0"/>
    <xf numFmtId="0" fontId="18" fillId="20" borderId="32" applyNumberFormat="0" applyAlignment="0" applyProtection="0"/>
    <xf numFmtId="0" fontId="19" fillId="20" borderId="31" applyNumberFormat="0" applyAlignment="0" applyProtection="0"/>
    <xf numFmtId="0" fontId="20" fillId="0" borderId="0" applyBorder="0">
      <alignment horizontal="center" vertical="center" wrapText="1"/>
    </xf>
    <xf numFmtId="0" fontId="21" fillId="0" borderId="33" applyNumberFormat="0" applyFill="0" applyAlignment="0" applyProtection="0"/>
    <xf numFmtId="0" fontId="22" fillId="0" borderId="34" applyNumberFormat="0" applyFill="0" applyAlignment="0" applyProtection="0"/>
    <xf numFmtId="0" fontId="23" fillId="0" borderId="35" applyNumberFormat="0" applyFill="0" applyAlignment="0" applyProtection="0"/>
    <xf numFmtId="0" fontId="23" fillId="0" borderId="0" applyNumberFormat="0" applyFill="0" applyBorder="0" applyAlignment="0" applyProtection="0"/>
    <xf numFmtId="0" fontId="24" fillId="0" borderId="36" applyNumberFormat="0" applyFill="0" applyAlignment="0" applyProtection="0"/>
    <xf numFmtId="0" fontId="25" fillId="21" borderId="3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9" fillId="0" borderId="0"/>
    <xf numFmtId="0" fontId="14" fillId="0" borderId="0"/>
    <xf numFmtId="0" fontId="29" fillId="0" borderId="0"/>
    <xf numFmtId="0" fontId="10" fillId="0" borderId="0"/>
    <xf numFmtId="0" fontId="28" fillId="0" borderId="0"/>
    <xf numFmtId="0" fontId="10" fillId="0" borderId="0"/>
    <xf numFmtId="0" fontId="10" fillId="0" borderId="0"/>
    <xf numFmtId="0" fontId="12"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1"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0" fillId="3" borderId="0" applyNumberFormat="0" applyBorder="0" applyAlignment="0" applyProtection="0"/>
    <xf numFmtId="0" fontId="31" fillId="0" borderId="0" applyNumberFormat="0" applyFill="0" applyBorder="0" applyAlignment="0" applyProtection="0"/>
    <xf numFmtId="0" fontId="9" fillId="23" borderId="3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32" fillId="0" borderId="0" applyFont="0" applyFill="0" applyBorder="0" applyAlignment="0" applyProtection="0"/>
    <xf numFmtId="0" fontId="33" fillId="0" borderId="39" applyNumberFormat="0" applyFill="0" applyAlignment="0" applyProtection="0"/>
    <xf numFmtId="0" fontId="34" fillId="0" borderId="0"/>
    <xf numFmtId="0" fontId="35" fillId="0" borderId="0" applyNumberFormat="0" applyFill="0" applyBorder="0" applyAlignment="0" applyProtection="0"/>
    <xf numFmtId="164" fontId="13" fillId="0" borderId="0" applyFont="0" applyFill="0" applyBorder="0" applyAlignment="0" applyProtection="0"/>
    <xf numFmtId="164" fontId="14"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0" fontId="28"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171" fontId="13" fillId="0" borderId="0" applyFont="0" applyFill="0" applyBorder="0" applyAlignment="0" applyProtection="0"/>
    <xf numFmtId="0" fontId="36" fillId="4" borderId="0" applyNumberFormat="0" applyBorder="0" applyAlignment="0" applyProtection="0"/>
    <xf numFmtId="0" fontId="13" fillId="0" borderId="0"/>
    <xf numFmtId="0" fontId="13" fillId="0" borderId="0"/>
    <xf numFmtId="0" fontId="10" fillId="0" borderId="0"/>
  </cellStyleXfs>
  <cellXfs count="3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2" fontId="1" fillId="0" borderId="1" xfId="0" applyNumberFormat="1" applyFont="1" applyBorder="1" applyAlignment="1">
      <alignment horizontal="right" vertical="center" wrapText="1"/>
    </xf>
    <xf numFmtId="0" fontId="1" fillId="0" borderId="1" xfId="0" applyFont="1" applyFill="1" applyBorder="1" applyAlignment="1">
      <alignment horizontal="left" wrapText="1"/>
    </xf>
    <xf numFmtId="0" fontId="0" fillId="0" borderId="25" xfId="0" applyBorder="1" applyAlignment="1">
      <alignment horizontal="center"/>
    </xf>
    <xf numFmtId="0" fontId="0" fillId="0" borderId="25" xfId="0" applyBorder="1" applyAlignment="1">
      <alignment horizontal="center" wrapText="1"/>
    </xf>
    <xf numFmtId="0" fontId="0" fillId="0" borderId="25" xfId="0" applyBorder="1" applyAlignment="1">
      <alignment horizontal="left"/>
    </xf>
    <xf numFmtId="0" fontId="0" fillId="0" borderId="25" xfId="0" applyBorder="1" applyAlignment="1"/>
    <xf numFmtId="0" fontId="0" fillId="0" borderId="25" xfId="0" applyFont="1" applyBorder="1" applyAlignment="1">
      <alignment horizontal="center"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1" fontId="1" fillId="0" borderId="2" xfId="0" applyNumberFormat="1" applyFont="1" applyBorder="1" applyAlignment="1">
      <alignment horizontal="left" wrapText="1"/>
    </xf>
    <xf numFmtId="0" fontId="0" fillId="0" borderId="28" xfId="0" applyFont="1" applyBorder="1" applyAlignment="1">
      <alignment vertical="center" wrapText="1"/>
    </xf>
    <xf numFmtId="0" fontId="0" fillId="0" borderId="28" xfId="0" applyBorder="1" applyAlignment="1">
      <alignment horizontal="center" vertical="center" wrapText="1"/>
    </xf>
    <xf numFmtId="1" fontId="7" fillId="0" borderId="25" xfId="0" applyNumberFormat="1" applyFont="1" applyBorder="1" applyAlignment="1">
      <alignment horizontal="center" wrapText="1"/>
    </xf>
    <xf numFmtId="0" fontId="1" fillId="0" borderId="25" xfId="0" applyNumberFormat="1" applyFont="1" applyBorder="1" applyAlignment="1">
      <alignment horizontal="left" wrapText="1"/>
    </xf>
    <xf numFmtId="0" fontId="7" fillId="0" borderId="25" xfId="0" applyNumberFormat="1" applyFont="1" applyBorder="1" applyAlignment="1">
      <alignment horizontal="center" vertical="center" wrapText="1"/>
    </xf>
    <xf numFmtId="1" fontId="1" fillId="0" borderId="29"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9" fontId="1" fillId="0" borderId="12" xfId="0" applyNumberFormat="1" applyFont="1" applyBorder="1" applyAlignment="1">
      <alignment horizontal="righ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30" xfId="0" applyNumberFormat="1" applyFont="1" applyBorder="1" applyAlignment="1">
      <alignment horizontal="left" wrapText="1"/>
    </xf>
    <xf numFmtId="0" fontId="1" fillId="0" borderId="1" xfId="0" applyFont="1" applyBorder="1" applyAlignment="1">
      <alignment horizontal="left" vertical="center" wrapText="1"/>
    </xf>
    <xf numFmtId="172" fontId="1" fillId="0" borderId="1" xfId="0" applyNumberFormat="1" applyFont="1" applyBorder="1" applyAlignment="1">
      <alignment horizontal="right" vertical="center" wrapText="1"/>
    </xf>
    <xf numFmtId="1" fontId="1" fillId="0" borderId="25" xfId="0" applyNumberFormat="1" applyFont="1" applyBorder="1" applyAlignment="1">
      <alignment horizontal="left" wrapText="1"/>
    </xf>
    <xf numFmtId="1" fontId="1" fillId="0" borderId="25" xfId="0" applyNumberFormat="1" applyFont="1" applyBorder="1" applyAlignment="1">
      <alignment wrapText="1"/>
    </xf>
    <xf numFmtId="0" fontId="0" fillId="0" borderId="25" xfId="0" applyBorder="1" applyAlignment="1">
      <alignment vertical="center" wrapText="1"/>
    </xf>
    <xf numFmtId="1" fontId="1" fillId="24" borderId="25" xfId="0" applyNumberFormat="1" applyFont="1" applyFill="1" applyBorder="1" applyAlignment="1">
      <alignment horizontal="center" wrapText="1"/>
    </xf>
    <xf numFmtId="0" fontId="7" fillId="24" borderId="25" xfId="0" applyNumberFormat="1" applyFont="1" applyFill="1" applyBorder="1" applyAlignment="1">
      <alignment horizontal="center" vertical="center" wrapText="1"/>
    </xf>
    <xf numFmtId="1" fontId="1" fillId="0" borderId="25" xfId="0" applyNumberFormat="1" applyFont="1" applyBorder="1" applyAlignment="1">
      <alignment horizontal="center" vertical="center" wrapText="1"/>
    </xf>
    <xf numFmtId="0" fontId="0" fillId="0" borderId="25" xfId="0" applyBorder="1" applyAlignment="1">
      <alignment horizontal="center" vertical="center" wrapText="1"/>
    </xf>
    <xf numFmtId="1" fontId="1" fillId="0" borderId="25" xfId="0" applyNumberFormat="1" applyFont="1" applyBorder="1" applyAlignment="1">
      <alignment horizontal="center" wrapText="1"/>
    </xf>
    <xf numFmtId="0" fontId="0" fillId="0" borderId="28" xfId="0" applyNumberFormat="1" applyBorder="1" applyAlignment="1">
      <alignment horizontal="center" vertical="center" wrapText="1"/>
    </xf>
    <xf numFmtId="0" fontId="1" fillId="0" borderId="1" xfId="0" applyFont="1" applyBorder="1" applyAlignment="1">
      <alignment horizontal="left" vertical="center" wrapText="1"/>
    </xf>
    <xf numFmtId="173" fontId="0" fillId="0" borderId="0" xfId="0" applyNumberFormat="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72" fontId="1"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0" fillId="0" borderId="0" xfId="0" applyAlignment="1">
      <alignment horizontal="center" vertical="center" wrapText="1"/>
    </xf>
    <xf numFmtId="172" fontId="1" fillId="0" borderId="1"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0" fontId="7" fillId="0" borderId="25" xfId="0" applyNumberFormat="1" applyFont="1" applyFill="1" applyBorder="1" applyAlignment="1">
      <alignment horizontal="center" vertical="center" wrapText="1"/>
    </xf>
    <xf numFmtId="1" fontId="1" fillId="0" borderId="25" xfId="0" applyNumberFormat="1" applyFont="1" applyFill="1" applyBorder="1" applyAlignment="1">
      <alignment horizontal="left" wrapText="1"/>
    </xf>
    <xf numFmtId="2" fontId="7" fillId="0" borderId="25" xfId="0" applyNumberFormat="1" applyFont="1" applyBorder="1" applyAlignment="1">
      <alignment horizontal="center" vertical="center" wrapText="1"/>
    </xf>
    <xf numFmtId="0" fontId="0" fillId="0" borderId="25" xfId="0" applyNumberFormat="1" applyFont="1" applyFill="1" applyBorder="1" applyAlignment="1">
      <alignment horizontal="center" vertical="center"/>
    </xf>
    <xf numFmtId="175" fontId="1" fillId="0" borderId="25" xfId="0" applyNumberFormat="1" applyFont="1" applyBorder="1" applyAlignment="1">
      <alignment horizontal="left" wrapText="1"/>
    </xf>
    <xf numFmtId="2" fontId="0" fillId="0" borderId="0" xfId="0" applyNumberFormat="1" applyAlignment="1">
      <alignment horizontal="left"/>
    </xf>
    <xf numFmtId="1" fontId="38" fillId="26" borderId="29" xfId="0" applyNumberFormat="1" applyFont="1" applyFill="1" applyBorder="1" applyAlignment="1">
      <alignment horizontal="left" wrapText="1"/>
    </xf>
    <xf numFmtId="1" fontId="38" fillId="26" borderId="25" xfId="0" applyNumberFormat="1" applyFont="1" applyFill="1" applyBorder="1" applyAlignment="1">
      <alignment horizontal="left" wrapText="1"/>
    </xf>
    <xf numFmtId="2" fontId="38" fillId="26" borderId="25" xfId="0" applyNumberFormat="1" applyFont="1" applyFill="1" applyBorder="1" applyAlignment="1">
      <alignment horizontal="left" wrapText="1"/>
    </xf>
    <xf numFmtId="0" fontId="38" fillId="26" borderId="25" xfId="0" applyNumberFormat="1" applyFont="1" applyFill="1" applyBorder="1" applyAlignment="1">
      <alignment horizontal="left" wrapText="1"/>
    </xf>
    <xf numFmtId="165" fontId="38" fillId="26" borderId="25" xfId="0" applyNumberFormat="1" applyFont="1" applyFill="1" applyBorder="1" applyAlignment="1">
      <alignment horizontal="left" wrapText="1"/>
    </xf>
    <xf numFmtId="0" fontId="37" fillId="26" borderId="25" xfId="0" applyFont="1" applyFill="1" applyBorder="1" applyAlignment="1">
      <alignment vertical="center" wrapText="1"/>
    </xf>
    <xf numFmtId="0" fontId="1" fillId="0" borderId="1" xfId="0" applyFont="1" applyBorder="1" applyAlignment="1">
      <alignment horizontal="left" wrapText="1"/>
    </xf>
    <xf numFmtId="0" fontId="9" fillId="0" borderId="28" xfId="0" applyFont="1" applyBorder="1" applyAlignment="1">
      <alignment horizontal="center" vertical="center"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2" fontId="1" fillId="0" borderId="25" xfId="0" applyNumberFormat="1" applyFont="1" applyBorder="1" applyAlignment="1">
      <alignment horizontal="left" wrapText="1"/>
    </xf>
    <xf numFmtId="165" fontId="1" fillId="0" borderId="25" xfId="0" applyNumberFormat="1" applyFont="1" applyBorder="1" applyAlignment="1">
      <alignment horizontal="left" wrapText="1"/>
    </xf>
    <xf numFmtId="176" fontId="1" fillId="0" borderId="25" xfId="0" applyNumberFormat="1" applyFont="1" applyBorder="1" applyAlignment="1">
      <alignment horizontal="left" wrapText="1"/>
    </xf>
    <xf numFmtId="0" fontId="39" fillId="0" borderId="0" xfId="2" applyFont="1" applyAlignment="1">
      <alignment vertical="center"/>
    </xf>
    <xf numFmtId="4" fontId="39" fillId="0" borderId="0" xfId="2" applyNumberFormat="1" applyFont="1" applyAlignment="1">
      <alignment horizontal="center" vertical="center"/>
    </xf>
    <xf numFmtId="0" fontId="39" fillId="0" borderId="0" xfId="2" applyFont="1" applyAlignment="1">
      <alignment horizontal="center" vertical="center"/>
    </xf>
    <xf numFmtId="4" fontId="40" fillId="0" borderId="0" xfId="1" applyNumberFormat="1" applyFont="1" applyFill="1" applyAlignment="1">
      <alignment horizontal="center" vertical="center"/>
    </xf>
    <xf numFmtId="0" fontId="40" fillId="0" borderId="0" xfId="1" applyFont="1" applyFill="1" applyAlignment="1">
      <alignment horizontal="center" vertical="center"/>
    </xf>
    <xf numFmtId="0" fontId="40" fillId="0" borderId="0" xfId="2" applyFont="1" applyAlignment="1">
      <alignment vertical="center"/>
    </xf>
    <xf numFmtId="4" fontId="40" fillId="0" borderId="0" xfId="2" applyNumberFormat="1" applyFont="1" applyAlignment="1">
      <alignment horizontal="center" vertical="center"/>
    </xf>
    <xf numFmtId="0" fontId="40" fillId="0" borderId="0" xfId="2" applyFont="1" applyBorder="1" applyAlignment="1">
      <alignment horizontal="center" vertical="center"/>
    </xf>
    <xf numFmtId="0" fontId="40" fillId="0" borderId="0" xfId="2" applyFont="1" applyAlignment="1">
      <alignment horizontal="center" vertical="center"/>
    </xf>
    <xf numFmtId="0" fontId="42" fillId="0" borderId="0" xfId="2" applyFont="1" applyFill="1" applyBorder="1" applyAlignment="1">
      <alignment vertical="center"/>
    </xf>
    <xf numFmtId="4" fontId="42" fillId="0" borderId="0" xfId="2" applyNumberFormat="1" applyFont="1" applyFill="1" applyBorder="1" applyAlignment="1">
      <alignment horizontal="center" vertical="center"/>
    </xf>
    <xf numFmtId="0" fontId="42" fillId="0" borderId="0" xfId="2" applyFont="1" applyFill="1" applyBorder="1" applyAlignment="1">
      <alignment horizontal="center" vertical="center"/>
    </xf>
    <xf numFmtId="0" fontId="41" fillId="0" borderId="0" xfId="1" applyFont="1" applyFill="1"/>
    <xf numFmtId="4" fontId="41" fillId="0" borderId="0" xfId="1" applyNumberFormat="1" applyFont="1" applyFill="1" applyAlignment="1">
      <alignment horizontal="center"/>
    </xf>
    <xf numFmtId="0" fontId="41" fillId="0" borderId="0" xfId="1" applyFont="1" applyFill="1" applyAlignment="1">
      <alignment horizontal="center"/>
    </xf>
    <xf numFmtId="4" fontId="41" fillId="0" borderId="0" xfId="1" applyNumberFormat="1" applyFont="1" applyAlignment="1">
      <alignment horizontal="center"/>
    </xf>
    <xf numFmtId="0" fontId="41" fillId="0" borderId="0" xfId="1" applyFont="1" applyAlignment="1">
      <alignment horizontal="center"/>
    </xf>
    <xf numFmtId="0" fontId="42" fillId="0" borderId="0" xfId="1" applyFont="1" applyAlignment="1">
      <alignment horizontal="center" vertical="center"/>
    </xf>
    <xf numFmtId="0" fontId="41" fillId="0" borderId="0" xfId="1" applyFont="1"/>
    <xf numFmtId="0" fontId="42" fillId="0" borderId="0" xfId="1" applyFont="1" applyAlignment="1">
      <alignment horizontal="center"/>
    </xf>
    <xf numFmtId="4" fontId="42" fillId="0" borderId="0" xfId="1" applyNumberFormat="1" applyFont="1" applyFill="1" applyAlignment="1">
      <alignment horizontal="center"/>
    </xf>
    <xf numFmtId="0" fontId="42" fillId="0" borderId="0" xfId="1" applyFont="1" applyFill="1" applyAlignment="1">
      <alignment horizontal="center"/>
    </xf>
    <xf numFmtId="0" fontId="43" fillId="0" borderId="0" xfId="240" applyFont="1" applyAlignment="1"/>
    <xf numFmtId="4" fontId="43" fillId="0" borderId="26" xfId="1" applyNumberFormat="1" applyFont="1" applyFill="1" applyBorder="1" applyAlignment="1">
      <alignment horizontal="center" vertical="center" wrapText="1"/>
    </xf>
    <xf numFmtId="0" fontId="41" fillId="0" borderId="26"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49" fontId="43" fillId="0" borderId="25" xfId="1" applyNumberFormat="1" applyFont="1" applyFill="1" applyBorder="1" applyAlignment="1">
      <alignment horizontal="center" vertical="center" wrapText="1"/>
    </xf>
    <xf numFmtId="0" fontId="43" fillId="0" borderId="25" xfId="1" applyFont="1" applyFill="1" applyBorder="1" applyAlignment="1">
      <alignment horizontal="left" vertical="center" wrapText="1"/>
    </xf>
    <xf numFmtId="49" fontId="41" fillId="0" borderId="25" xfId="1" applyNumberFormat="1" applyFont="1" applyFill="1" applyBorder="1" applyAlignment="1">
      <alignment horizontal="center" vertical="center" wrapText="1"/>
    </xf>
    <xf numFmtId="0" fontId="41" fillId="0" borderId="25" xfId="1" applyFont="1" applyFill="1" applyBorder="1" applyAlignment="1">
      <alignment horizontal="left" vertical="center" wrapText="1"/>
    </xf>
    <xf numFmtId="4" fontId="41" fillId="0" borderId="25" xfId="1" applyNumberFormat="1" applyFont="1" applyFill="1" applyBorder="1" applyAlignment="1">
      <alignment horizontal="center" vertical="center" wrapText="1"/>
    </xf>
    <xf numFmtId="166" fontId="41" fillId="0" borderId="0" xfId="1" applyNumberFormat="1" applyFont="1"/>
    <xf numFmtId="0" fontId="41" fillId="0" borderId="27" xfId="1" applyFont="1" applyFill="1" applyBorder="1" applyAlignment="1">
      <alignment horizontal="left" vertical="center" wrapText="1"/>
    </xf>
    <xf numFmtId="2" fontId="41" fillId="0" borderId="0" xfId="1" applyNumberFormat="1" applyFont="1"/>
    <xf numFmtId="0" fontId="41" fillId="0" borderId="25" xfId="3" applyFont="1" applyFill="1" applyBorder="1" applyAlignment="1">
      <alignment horizontal="left" vertical="center" wrapText="1"/>
    </xf>
    <xf numFmtId="166" fontId="41" fillId="0" borderId="0" xfId="1" applyNumberFormat="1" applyFont="1" applyFill="1"/>
    <xf numFmtId="2" fontId="41" fillId="0" borderId="0" xfId="1" applyNumberFormat="1" applyFont="1" applyFill="1"/>
    <xf numFmtId="4" fontId="41" fillId="0" borderId="25" xfId="1" applyNumberFormat="1" applyFont="1" applyFill="1" applyBorder="1" applyAlignment="1">
      <alignment horizontal="left" vertical="center" wrapText="1"/>
    </xf>
    <xf numFmtId="4" fontId="41" fillId="0" borderId="0" xfId="1" applyNumberFormat="1" applyFont="1"/>
    <xf numFmtId="0" fontId="43" fillId="0" borderId="25" xfId="3" applyFont="1" applyFill="1" applyBorder="1" applyAlignment="1">
      <alignment horizontal="left" vertical="center" wrapText="1"/>
    </xf>
    <xf numFmtId="0" fontId="41" fillId="0" borderId="28" xfId="3" applyFont="1" applyFill="1" applyBorder="1" applyAlignment="1">
      <alignment horizontal="left" vertical="center" wrapText="1"/>
    </xf>
    <xf numFmtId="0" fontId="41" fillId="0" borderId="0" xfId="1" applyFont="1" applyFill="1" applyBorder="1" applyAlignment="1">
      <alignment horizontal="center" vertical="center" wrapText="1"/>
    </xf>
    <xf numFmtId="0" fontId="41" fillId="0" borderId="0" xfId="1" applyFont="1" applyFill="1" applyBorder="1" applyAlignment="1">
      <alignment horizontal="left" vertical="center" wrapText="1"/>
    </xf>
    <xf numFmtId="4" fontId="41" fillId="0" borderId="0" xfId="1" applyNumberFormat="1" applyFont="1" applyFill="1" applyBorder="1" applyAlignment="1">
      <alignment horizontal="center" vertical="center" wrapText="1"/>
    </xf>
    <xf numFmtId="1" fontId="41" fillId="0" borderId="0" xfId="1" applyNumberFormat="1" applyFont="1" applyFill="1" applyBorder="1" applyAlignment="1">
      <alignment horizontal="center" vertical="center" wrapText="1"/>
    </xf>
    <xf numFmtId="1" fontId="41" fillId="0" borderId="0" xfId="1" applyNumberFormat="1" applyFont="1" applyFill="1" applyAlignment="1">
      <alignment horizontal="center"/>
    </xf>
    <xf numFmtId="1" fontId="41" fillId="0" borderId="0" xfId="1" applyNumberFormat="1" applyFont="1" applyAlignment="1">
      <alignment horizontal="center"/>
    </xf>
    <xf numFmtId="0" fontId="41" fillId="0" borderId="0" xfId="1" applyFont="1" applyFill="1" applyBorder="1" applyAlignment="1">
      <alignment wrapText="1"/>
    </xf>
    <xf numFmtId="0" fontId="41" fillId="0" borderId="0" xfId="1" applyFont="1" applyFill="1" applyBorder="1" applyAlignment="1">
      <alignment horizontal="center" wrapText="1"/>
    </xf>
    <xf numFmtId="4" fontId="41" fillId="0" borderId="0" xfId="1" applyNumberFormat="1" applyFont="1" applyFill="1" applyBorder="1" applyAlignment="1">
      <alignment horizontal="center" wrapText="1"/>
    </xf>
    <xf numFmtId="0" fontId="41" fillId="0" borderId="0" xfId="1" applyFont="1" applyFill="1" applyAlignment="1">
      <alignment wrapText="1"/>
    </xf>
    <xf numFmtId="4" fontId="41" fillId="0" borderId="0" xfId="1" applyNumberFormat="1" applyFont="1" applyFill="1" applyAlignment="1">
      <alignment horizontal="center" wrapText="1"/>
    </xf>
    <xf numFmtId="0" fontId="41" fillId="0" borderId="0" xfId="1" applyFont="1" applyFill="1" applyAlignment="1">
      <alignment horizontal="center" wrapText="1"/>
    </xf>
    <xf numFmtId="0" fontId="41" fillId="0" borderId="0" xfId="1" applyFont="1" applyFill="1" applyBorder="1"/>
    <xf numFmtId="4" fontId="41" fillId="0" borderId="0" xfId="1" applyNumberFormat="1" applyFont="1" applyFill="1" applyBorder="1" applyAlignment="1">
      <alignment horizontal="center"/>
    </xf>
    <xf numFmtId="0" fontId="41" fillId="0" borderId="0" xfId="1" applyFont="1" applyFill="1" applyBorder="1" applyAlignment="1">
      <alignment horizontal="center"/>
    </xf>
    <xf numFmtId="4" fontId="41" fillId="0" borderId="0" xfId="1" applyNumberFormat="1" applyFont="1" applyFill="1" applyAlignment="1">
      <alignment horizontal="center" vertical="top" wrapText="1"/>
    </xf>
    <xf numFmtId="0" fontId="41" fillId="0" borderId="0" xfId="1" applyFont="1" applyFill="1" applyBorder="1" applyAlignment="1"/>
    <xf numFmtId="0" fontId="41" fillId="0" borderId="0" xfId="1" applyFont="1" applyFill="1" applyAlignment="1">
      <alignment vertical="center" wrapText="1"/>
    </xf>
    <xf numFmtId="4" fontId="41" fillId="0" borderId="0" xfId="1" applyNumberFormat="1" applyFont="1" applyFill="1" applyAlignment="1">
      <alignment horizontal="center" vertical="center" wrapText="1"/>
    </xf>
    <xf numFmtId="0" fontId="41" fillId="0" borderId="0" xfId="1" applyFont="1" applyFill="1" applyAlignment="1">
      <alignment horizontal="center" vertical="center" wrapText="1"/>
    </xf>
    <xf numFmtId="177" fontId="41" fillId="0" borderId="25" xfId="1" applyNumberFormat="1" applyFont="1" applyBorder="1" applyAlignment="1">
      <alignment horizontal="center" vertical="center"/>
    </xf>
    <xf numFmtId="177" fontId="43" fillId="0" borderId="25" xfId="1" applyNumberFormat="1" applyFont="1" applyFill="1" applyBorder="1" applyAlignment="1">
      <alignment horizontal="center" vertical="center" wrapText="1"/>
    </xf>
    <xf numFmtId="177" fontId="41" fillId="0" borderId="25" xfId="1" applyNumberFormat="1" applyFont="1" applyFill="1" applyBorder="1" applyAlignment="1">
      <alignment horizontal="center" vertical="center" wrapText="1"/>
    </xf>
    <xf numFmtId="177" fontId="41" fillId="0" borderId="25" xfId="1" applyNumberFormat="1" applyFont="1" applyBorder="1" applyAlignment="1">
      <alignment horizontal="center"/>
    </xf>
    <xf numFmtId="177" fontId="41" fillId="0" borderId="25" xfId="4" applyNumberFormat="1" applyFont="1" applyFill="1" applyBorder="1" applyAlignment="1">
      <alignment horizontal="center" vertical="center" wrapText="1"/>
    </xf>
    <xf numFmtId="177" fontId="41" fillId="0" borderId="25" xfId="3" applyNumberFormat="1" applyFont="1" applyFill="1" applyBorder="1" applyAlignment="1">
      <alignment horizontal="center" vertical="center" wrapText="1"/>
    </xf>
    <xf numFmtId="177" fontId="41" fillId="0" borderId="25" xfId="1" applyNumberFormat="1" applyFont="1" applyFill="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14" fontId="1" fillId="0" borderId="1" xfId="0"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1" fontId="1" fillId="0" borderId="26" xfId="0" applyNumberFormat="1" applyFont="1" applyBorder="1" applyAlignment="1">
      <alignment horizontal="center" vertical="center" wrapText="1"/>
    </xf>
    <xf numFmtId="1" fontId="1" fillId="0" borderId="27" xfId="0" applyNumberFormat="1"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43" fillId="0" borderId="44" xfId="240" applyFont="1" applyFill="1" applyBorder="1" applyAlignment="1">
      <alignment horizontal="center" vertical="center"/>
    </xf>
    <xf numFmtId="0" fontId="43" fillId="0" borderId="45" xfId="240" applyFont="1" applyFill="1" applyBorder="1" applyAlignment="1">
      <alignment horizontal="center" vertical="center"/>
    </xf>
    <xf numFmtId="0" fontId="43" fillId="0" borderId="25" xfId="240"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0" xfId="238" applyFont="1" applyFill="1" applyAlignment="1">
      <alignment horizontal="center" vertical="center"/>
    </xf>
    <xf numFmtId="0" fontId="39" fillId="0" borderId="0" xfId="2" applyFont="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40" fillId="0" borderId="0" xfId="2" applyFont="1" applyAlignment="1">
      <alignment horizontal="center" vertical="center" wrapText="1"/>
    </xf>
    <xf numFmtId="0" fontId="41" fillId="0" borderId="0" xfId="1" applyFont="1" applyFill="1" applyAlignment="1">
      <alignment horizontal="center"/>
    </xf>
    <xf numFmtId="0" fontId="43" fillId="0" borderId="0" xfId="1" applyFont="1" applyFill="1" applyAlignment="1">
      <alignment horizontal="center"/>
    </xf>
    <xf numFmtId="0" fontId="43" fillId="0" borderId="26" xfId="1" applyFont="1" applyFill="1" applyBorder="1" applyAlignment="1">
      <alignment horizontal="center" vertical="center" wrapText="1"/>
    </xf>
    <xf numFmtId="0" fontId="43" fillId="0" borderId="27" xfId="1" applyFont="1" applyFill="1" applyBorder="1" applyAlignment="1">
      <alignment horizontal="center" vertical="center" wrapText="1"/>
    </xf>
    <xf numFmtId="0" fontId="43" fillId="0" borderId="28" xfId="1" applyFont="1" applyFill="1" applyBorder="1" applyAlignment="1">
      <alignment horizontal="center" vertical="center" wrapText="1"/>
    </xf>
    <xf numFmtId="0" fontId="43" fillId="0" borderId="25" xfId="1" applyFont="1" applyBorder="1" applyAlignment="1">
      <alignment horizontal="center" vertical="center"/>
    </xf>
    <xf numFmtId="4" fontId="43" fillId="0" borderId="26" xfId="1" applyNumberFormat="1" applyFont="1" applyFill="1" applyBorder="1" applyAlignment="1">
      <alignment horizontal="center" vertical="center" wrapText="1"/>
    </xf>
    <xf numFmtId="4" fontId="43" fillId="0" borderId="27" xfId="1" applyNumberFormat="1" applyFont="1" applyFill="1" applyBorder="1" applyAlignment="1">
      <alignment horizontal="center" vertical="center" wrapText="1"/>
    </xf>
    <xf numFmtId="4" fontId="43" fillId="0" borderId="28"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166" fontId="1" fillId="0" borderId="2" xfId="0" applyNumberFormat="1" applyFont="1" applyBorder="1" applyAlignment="1">
      <alignment horizontal="center" vertical="center" wrapText="1"/>
    </xf>
    <xf numFmtId="166" fontId="1" fillId="0" borderId="4"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74" fontId="1" fillId="0" borderId="2" xfId="0" applyNumberFormat="1" applyFont="1" applyBorder="1" applyAlignment="1">
      <alignment horizontal="right" vertical="center" wrapText="1"/>
    </xf>
    <xf numFmtId="174" fontId="1" fillId="0" borderId="4" xfId="0" applyNumberFormat="1" applyFont="1" applyBorder="1" applyAlignment="1">
      <alignment horizontal="right" vertical="center" wrapText="1"/>
    </xf>
    <xf numFmtId="174" fontId="1" fillId="0" borderId="3" xfId="0" applyNumberFormat="1" applyFont="1" applyBorder="1" applyAlignment="1">
      <alignment horizontal="right" vertical="center" wrapText="1"/>
    </xf>
    <xf numFmtId="0" fontId="1" fillId="25" borderId="2" xfId="0" applyFont="1" applyFill="1" applyBorder="1" applyAlignment="1">
      <alignment horizontal="left" vertical="center" wrapText="1"/>
    </xf>
    <xf numFmtId="0" fontId="1" fillId="25" borderId="4" xfId="0" applyFont="1" applyFill="1" applyBorder="1" applyAlignment="1">
      <alignment horizontal="left" vertical="center" wrapText="1"/>
    </xf>
    <xf numFmtId="0" fontId="1" fillId="25" borderId="3" xfId="0" applyFont="1" applyFill="1" applyBorder="1" applyAlignment="1">
      <alignment horizontal="left" vertical="center" wrapText="1"/>
    </xf>
    <xf numFmtId="165" fontId="1" fillId="25" borderId="2" xfId="0" applyNumberFormat="1" applyFont="1" applyFill="1" applyBorder="1" applyAlignment="1">
      <alignment horizontal="right" vertical="center" wrapText="1"/>
    </xf>
    <xf numFmtId="165" fontId="1" fillId="25" borderId="4" xfId="0" applyNumberFormat="1" applyFont="1" applyFill="1" applyBorder="1" applyAlignment="1">
      <alignment horizontal="right" vertical="center" wrapText="1"/>
    </xf>
    <xf numFmtId="165" fontId="1" fillId="25" borderId="3" xfId="0" applyNumberFormat="1" applyFont="1" applyFill="1" applyBorder="1" applyAlignment="1">
      <alignment horizontal="right" vertical="center" wrapText="1"/>
    </xf>
    <xf numFmtId="0" fontId="1" fillId="25" borderId="2" xfId="0" applyFont="1" applyFill="1" applyBorder="1" applyAlignment="1">
      <alignment horizontal="right" vertical="center" wrapText="1"/>
    </xf>
    <xf numFmtId="0" fontId="1" fillId="25" borderId="4" xfId="0" applyFont="1" applyFill="1" applyBorder="1" applyAlignment="1">
      <alignment horizontal="right" vertical="center" wrapText="1"/>
    </xf>
    <xf numFmtId="0" fontId="1" fillId="25" borderId="3" xfId="0" applyFont="1" applyFill="1" applyBorder="1" applyAlignment="1">
      <alignment horizontal="right" vertical="center" wrapText="1"/>
    </xf>
    <xf numFmtId="1" fontId="1" fillId="0" borderId="2" xfId="0" applyNumberFormat="1" applyFont="1" applyBorder="1" applyAlignment="1">
      <alignment horizontal="left" vertical="center" wrapText="1"/>
    </xf>
    <xf numFmtId="1" fontId="1" fillId="0" borderId="4" xfId="0" applyNumberFormat="1" applyFont="1" applyBorder="1" applyAlignment="1">
      <alignment horizontal="left" vertical="center" wrapText="1"/>
    </xf>
    <xf numFmtId="1" fontId="1" fillId="0" borderId="3" xfId="0" applyNumberFormat="1" applyFont="1" applyBorder="1" applyAlignment="1">
      <alignment horizontal="left" vertical="center" wrapText="1"/>
    </xf>
    <xf numFmtId="1" fontId="1" fillId="0" borderId="2"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72" fontId="1" fillId="0" borderId="2" xfId="0" applyNumberFormat="1" applyFont="1" applyBorder="1" applyAlignment="1">
      <alignment horizontal="right" vertical="center" wrapText="1"/>
    </xf>
    <xf numFmtId="172" fontId="1" fillId="0" borderId="4" xfId="0" applyNumberFormat="1" applyFont="1" applyBorder="1" applyAlignment="1">
      <alignment horizontal="right" vertical="center" wrapText="1"/>
    </xf>
    <xf numFmtId="172" fontId="1" fillId="0" borderId="3" xfId="0" applyNumberFormat="1" applyFont="1" applyBorder="1" applyAlignment="1">
      <alignment horizontal="right" vertical="center" wrapText="1"/>
    </xf>
    <xf numFmtId="14" fontId="1" fillId="0" borderId="2" xfId="0" applyNumberFormat="1" applyFont="1" applyBorder="1" applyAlignment="1">
      <alignment horizontal="center" vertical="center" wrapText="1"/>
    </xf>
    <xf numFmtId="0" fontId="1" fillId="0" borderId="40" xfId="0" applyFont="1" applyBorder="1" applyAlignment="1">
      <alignment horizontal="left" vertical="center" wrapText="1"/>
    </xf>
    <xf numFmtId="0" fontId="1" fillId="0" borderId="41" xfId="0" applyFont="1" applyBorder="1" applyAlignment="1">
      <alignment horizontal="left" vertical="center" wrapText="1"/>
    </xf>
    <xf numFmtId="0" fontId="1" fillId="0" borderId="42"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Border="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4" fontId="1" fillId="25" borderId="2" xfId="0" applyNumberFormat="1" applyFont="1" applyFill="1" applyBorder="1" applyAlignment="1">
      <alignment horizontal="center" vertical="center" wrapText="1"/>
    </xf>
    <xf numFmtId="0" fontId="1" fillId="25" borderId="4" xfId="0" applyFont="1" applyFill="1" applyBorder="1" applyAlignment="1">
      <alignment horizontal="center" vertical="center" wrapText="1"/>
    </xf>
    <xf numFmtId="0" fontId="1" fillId="25" borderId="3" xfId="0" applyFont="1" applyFill="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17" fontId="1"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0" fontId="1" fillId="25" borderId="2" xfId="0" applyFont="1" applyFill="1" applyBorder="1" applyAlignment="1">
      <alignment horizontal="center" vertical="center" wrapText="1"/>
    </xf>
    <xf numFmtId="165" fontId="1" fillId="0" borderId="2" xfId="0" applyNumberFormat="1" applyFont="1" applyBorder="1" applyAlignment="1">
      <alignment horizontal="center" vertical="center" wrapText="1"/>
    </xf>
    <xf numFmtId="165" fontId="1" fillId="0" borderId="4"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72" fontId="1" fillId="0" borderId="2" xfId="0" applyNumberFormat="1" applyFont="1" applyBorder="1" applyAlignment="1">
      <alignment horizontal="center" vertical="center" wrapText="1"/>
    </xf>
    <xf numFmtId="172" fontId="1" fillId="0" borderId="4" xfId="0" applyNumberFormat="1" applyFont="1" applyBorder="1" applyAlignment="1">
      <alignment horizontal="center" vertical="center" wrapText="1"/>
    </xf>
    <xf numFmtId="172" fontId="1" fillId="0" borderId="3" xfId="0" applyNumberFormat="1"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166" fontId="1" fillId="0" borderId="12" xfId="0" applyNumberFormat="1" applyFont="1" applyBorder="1" applyAlignment="1">
      <alignment horizontal="center" wrapText="1"/>
    </xf>
    <xf numFmtId="166" fontId="1" fillId="0" borderId="43" xfId="0" applyNumberFormat="1" applyFont="1" applyBorder="1" applyAlignment="1">
      <alignment horizontal="center" wrapText="1"/>
    </xf>
    <xf numFmtId="166" fontId="1" fillId="0" borderId="19"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7" fontId="2"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0" fontId="1" fillId="0" borderId="12" xfId="0" applyNumberFormat="1" applyFont="1" applyBorder="1" applyAlignment="1">
      <alignment horizontal="center" wrapText="1"/>
    </xf>
    <xf numFmtId="10" fontId="1" fillId="0" borderId="43" xfId="0" applyNumberFormat="1" applyFont="1" applyBorder="1" applyAlignment="1">
      <alignment horizontal="center" wrapText="1"/>
    </xf>
    <xf numFmtId="10" fontId="1" fillId="0" borderId="19" xfId="0" applyNumberFormat="1" applyFont="1" applyBorder="1" applyAlignment="1">
      <alignment horizontal="center" wrapText="1"/>
    </xf>
    <xf numFmtId="173" fontId="1" fillId="0" borderId="12" xfId="0" applyNumberFormat="1" applyFont="1" applyBorder="1" applyAlignment="1">
      <alignment horizontal="center" wrapText="1"/>
    </xf>
    <xf numFmtId="173" fontId="1" fillId="0" borderId="43" xfId="0" applyNumberFormat="1" applyFont="1" applyBorder="1" applyAlignment="1">
      <alignment horizontal="center" wrapText="1"/>
    </xf>
    <xf numFmtId="173" fontId="1" fillId="0" borderId="19"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45" fillId="0" borderId="0" xfId="238" applyFont="1" applyBorder="1" applyAlignment="1">
      <alignment horizontal="center"/>
    </xf>
  </cellXfs>
  <cellStyles count="24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
    <cellStyle name="Обычный 2 2 37" xfId="44"/>
    <cellStyle name="Обычный 2 26 2" xfId="45"/>
    <cellStyle name="Обычный 2 51" xfId="46"/>
    <cellStyle name="Обычный 217" xfId="238"/>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3"/>
    <cellStyle name="Обычный 6" xfId="53"/>
    <cellStyle name="Обычный 6 2" xfId="54"/>
    <cellStyle name="Обычный 6 2 2" xfId="55"/>
    <cellStyle name="Обычный 6 2 2 2" xfId="56"/>
    <cellStyle name="Обычный 6 2 2 2 2" xfId="57"/>
    <cellStyle name="Обычный 6 2 2 2 2 2" xfId="58"/>
    <cellStyle name="Обычный 6 2 2 2 2 2 2" xfId="59"/>
    <cellStyle name="Обычный 6 2 2 2 2 2 3" xfId="60"/>
    <cellStyle name="Обычный 6 2 2 2 2 3" xfId="61"/>
    <cellStyle name="Обычный 6 2 2 2 2 4" xfId="62"/>
    <cellStyle name="Обычный 6 2 2 2 3" xfId="63"/>
    <cellStyle name="Обычный 6 2 2 2 3 2" xfId="64"/>
    <cellStyle name="Обычный 6 2 2 2 3 3" xfId="65"/>
    <cellStyle name="Обычный 6 2 2 2 4" xfId="66"/>
    <cellStyle name="Обычный 6 2 2 2 5" xfId="67"/>
    <cellStyle name="Обычный 6 2 2 3" xfId="68"/>
    <cellStyle name="Обычный 6 2 2 3 2" xfId="69"/>
    <cellStyle name="Обычный 6 2 2 3 2 2" xfId="70"/>
    <cellStyle name="Обычный 6 2 2 3 2 3" xfId="71"/>
    <cellStyle name="Обычный 6 2 2 3 3" xfId="72"/>
    <cellStyle name="Обычный 6 2 2 3 4" xfId="73"/>
    <cellStyle name="Обычный 6 2 2 4" xfId="74"/>
    <cellStyle name="Обычный 6 2 2 4 2" xfId="75"/>
    <cellStyle name="Обычный 6 2 2 4 2 2" xfId="76"/>
    <cellStyle name="Обычный 6 2 2 4 2 3" xfId="77"/>
    <cellStyle name="Обычный 6 2 2 4 3" xfId="78"/>
    <cellStyle name="Обычный 6 2 2 4 4" xfId="79"/>
    <cellStyle name="Обычный 6 2 2 5" xfId="80"/>
    <cellStyle name="Обычный 6 2 2 5 2" xfId="81"/>
    <cellStyle name="Обычный 6 2 2 5 3" xfId="82"/>
    <cellStyle name="Обычный 6 2 2 6" xfId="83"/>
    <cellStyle name="Обычный 6 2 2 7" xfId="84"/>
    <cellStyle name="Обычный 6 2 2 8" xfId="85"/>
    <cellStyle name="Обычный 6 2 3" xfId="86"/>
    <cellStyle name="Обычный 6 2 3 2" xfId="87"/>
    <cellStyle name="Обычный 6 2 3 2 2" xfId="88"/>
    <cellStyle name="Обычный 6 2 3 2 2 2" xfId="89"/>
    <cellStyle name="Обычный 6 2 3 2 2 2 2" xfId="90"/>
    <cellStyle name="Обычный 6 2 3 2 2 2 3" xfId="91"/>
    <cellStyle name="Обычный 6 2 3 2 2 3" xfId="92"/>
    <cellStyle name="Обычный 6 2 3 2 2 4" xfId="93"/>
    <cellStyle name="Обычный 6 2 3 2 3" xfId="94"/>
    <cellStyle name="Обычный 6 2 3 2 3 2" xfId="95"/>
    <cellStyle name="Обычный 6 2 3 2 3 3" xfId="96"/>
    <cellStyle name="Обычный 6 2 3 2 4" xfId="97"/>
    <cellStyle name="Обычный 6 2 3 2 5" xfId="98"/>
    <cellStyle name="Обычный 6 2 3 3" xfId="99"/>
    <cellStyle name="Обычный 6 2 3 3 2" xfId="100"/>
    <cellStyle name="Обычный 6 2 3 3 2 2" xfId="101"/>
    <cellStyle name="Обычный 6 2 3 3 2 3" xfId="102"/>
    <cellStyle name="Обычный 6 2 3 3 3" xfId="103"/>
    <cellStyle name="Обычный 6 2 3 3 4" xfId="104"/>
    <cellStyle name="Обычный 6 2 3 4" xfId="105"/>
    <cellStyle name="Обычный 6 2 3 4 2" xfId="106"/>
    <cellStyle name="Обычный 6 2 3 4 2 2" xfId="107"/>
    <cellStyle name="Обычный 6 2 3 4 2 3" xfId="108"/>
    <cellStyle name="Обычный 6 2 3 4 3" xfId="109"/>
    <cellStyle name="Обычный 6 2 3 4 4" xfId="110"/>
    <cellStyle name="Обычный 6 2 3 5" xfId="111"/>
    <cellStyle name="Обычный 6 2 3 5 2" xfId="112"/>
    <cellStyle name="Обычный 6 2 3 5 3" xfId="113"/>
    <cellStyle name="Обычный 6 2 3 6" xfId="114"/>
    <cellStyle name="Обычный 6 2 3 7" xfId="115"/>
    <cellStyle name="Обычный 6 2 3 8" xfId="116"/>
    <cellStyle name="Обычный 6 2 3 9" xfId="239"/>
    <cellStyle name="Обычный 6 2 4" xfId="117"/>
    <cellStyle name="Обычный 6 2 4 2" xfId="118"/>
    <cellStyle name="Обычный 6 2 4 2 2" xfId="119"/>
    <cellStyle name="Обычный 6 2 4 2 3" xfId="120"/>
    <cellStyle name="Обычный 6 2 4 3" xfId="121"/>
    <cellStyle name="Обычный 6 2 4 4" xfId="122"/>
    <cellStyle name="Обычный 6 2 5" xfId="123"/>
    <cellStyle name="Обычный 6 2 5 2" xfId="124"/>
    <cellStyle name="Обычный 6 2 5 2 2" xfId="125"/>
    <cellStyle name="Обычный 6 2 5 2 3" xfId="126"/>
    <cellStyle name="Обычный 6 2 5 3" xfId="127"/>
    <cellStyle name="Обычный 6 2 5 4" xfId="128"/>
    <cellStyle name="Обычный 6 2 6" xfId="129"/>
    <cellStyle name="Обычный 6 2 6 2" xfId="130"/>
    <cellStyle name="Обычный 6 2 6 3" xfId="131"/>
    <cellStyle name="Обычный 6 2 7" xfId="132"/>
    <cellStyle name="Обычный 6 2 8" xfId="133"/>
    <cellStyle name="Обычный 6 2 9" xfId="134"/>
    <cellStyle name="Обычный 6 3" xfId="135"/>
    <cellStyle name="Обычный 6 3 2" xfId="136"/>
    <cellStyle name="Обычный 6 3 2 2" xfId="137"/>
    <cellStyle name="Обычный 6 3 2 3" xfId="138"/>
    <cellStyle name="Обычный 6 3 3" xfId="139"/>
    <cellStyle name="Обычный 6 3 4" xfId="140"/>
    <cellStyle name="Обычный 6 4" xfId="141"/>
    <cellStyle name="Обычный 6 4 2" xfId="142"/>
    <cellStyle name="Обычный 6 4 2 2" xfId="143"/>
    <cellStyle name="Обычный 6 4 2 3" xfId="144"/>
    <cellStyle name="Обычный 6 4 3" xfId="145"/>
    <cellStyle name="Обычный 6 4 4" xfId="146"/>
    <cellStyle name="Обычный 6 5" xfId="147"/>
    <cellStyle name="Обычный 6 5 2" xfId="148"/>
    <cellStyle name="Обычный 6 5 3" xfId="149"/>
    <cellStyle name="Обычный 6 6" xfId="150"/>
    <cellStyle name="Обычный 6 7" xfId="151"/>
    <cellStyle name="Обычный 6 8" xfId="152"/>
    <cellStyle name="Обычный 7" xfId="2"/>
    <cellStyle name="Обычный 7 2" xfId="153"/>
    <cellStyle name="Обычный 7 2 2" xfId="154"/>
    <cellStyle name="Обычный 7 2 2 2" xfId="155"/>
    <cellStyle name="Обычный 7 2 2 2 2" xfId="156"/>
    <cellStyle name="Обычный 7 2 2 2 3" xfId="157"/>
    <cellStyle name="Обычный 7 2 2 3" xfId="158"/>
    <cellStyle name="Обычный 7 2 2 4" xfId="159"/>
    <cellStyle name="Обычный 7 2 3" xfId="160"/>
    <cellStyle name="Обычный 7 2 3 2" xfId="161"/>
    <cellStyle name="Обычный 7 2 3 2 2" xfId="162"/>
    <cellStyle name="Обычный 7 2 3 2 3" xfId="163"/>
    <cellStyle name="Обычный 7 2 3 3" xfId="164"/>
    <cellStyle name="Обычный 7 2 3 4" xfId="165"/>
    <cellStyle name="Обычный 7 2 4" xfId="166"/>
    <cellStyle name="Обычный 7 2 4 2" xfId="167"/>
    <cellStyle name="Обычный 7 2 4 3" xfId="168"/>
    <cellStyle name="Обычный 7 2 5" xfId="169"/>
    <cellStyle name="Обычный 7 2 6" xfId="170"/>
    <cellStyle name="Обычный 7 2 7" xfId="171"/>
    <cellStyle name="Обычный 7 4" xfId="172"/>
    <cellStyle name="Обычный 8" xfId="173"/>
    <cellStyle name="Обычный 9" xfId="174"/>
    <cellStyle name="Обычный 9 2" xfId="175"/>
    <cellStyle name="Обычный 9 2 2" xfId="176"/>
    <cellStyle name="Обычный 9 2 2 2" xfId="177"/>
    <cellStyle name="Обычный 9 2 2 3" xfId="178"/>
    <cellStyle name="Обычный 9 2 2 4" xfId="179"/>
    <cellStyle name="Обычный 9 2 3" xfId="180"/>
    <cellStyle name="Обычный 9 2 4" xfId="181"/>
    <cellStyle name="Обычный 9 3" xfId="182"/>
    <cellStyle name="Обычный 9 3 2" xfId="183"/>
    <cellStyle name="Обычный 9 3 3" xfId="184"/>
    <cellStyle name="Обычный 9 3 4" xfId="185"/>
    <cellStyle name="Обычный 9 4" xfId="186"/>
    <cellStyle name="Обычный 9 5" xfId="187"/>
    <cellStyle name="Обычный_Форматы по компаниям_last" xfId="240"/>
    <cellStyle name="Плохой 2" xfId="188"/>
    <cellStyle name="Пояснение 2" xfId="189"/>
    <cellStyle name="Примечание 2" xfId="190"/>
    <cellStyle name="Процентный 2" xfId="191"/>
    <cellStyle name="Процентный 3" xfId="192"/>
    <cellStyle name="Процентный 4" xfId="193"/>
    <cellStyle name="Связанная ячейка 2" xfId="194"/>
    <cellStyle name="Стиль 1" xfId="195"/>
    <cellStyle name="Текст предупреждения 2" xfId="196"/>
    <cellStyle name="Финансовый 2" xfId="197"/>
    <cellStyle name="Финансовый 2 10" xfId="198"/>
    <cellStyle name="Финансовый 2 2" xfId="199"/>
    <cellStyle name="Финансовый 2 2 2" xfId="200"/>
    <cellStyle name="Финансовый 2 2 2 2" xfId="201"/>
    <cellStyle name="Финансовый 2 2 2 2 2" xfId="202"/>
    <cellStyle name="Финансовый 2 2 2 3" xfId="203"/>
    <cellStyle name="Финансовый 2 2 3" xfId="204"/>
    <cellStyle name="Финансовый 2 2 4" xfId="205"/>
    <cellStyle name="Финансовый 2 3" xfId="206"/>
    <cellStyle name="Финансовый 2 3 2" xfId="207"/>
    <cellStyle name="Финансовый 2 3 2 2" xfId="208"/>
    <cellStyle name="Финансовый 2 3 2 3" xfId="209"/>
    <cellStyle name="Финансовый 2 3 3" xfId="210"/>
    <cellStyle name="Финансовый 2 3 4" xfId="211"/>
    <cellStyle name="Финансовый 2 4" xfId="212"/>
    <cellStyle name="Финансовый 2 4 2" xfId="213"/>
    <cellStyle name="Финансовый 2 4 3" xfId="214"/>
    <cellStyle name="Финансовый 2 5" xfId="215"/>
    <cellStyle name="Финансовый 2 6" xfId="216"/>
    <cellStyle name="Финансовый 2 7" xfId="217"/>
    <cellStyle name="Финансовый 3" xfId="218"/>
    <cellStyle name="Финансовый 3 2" xfId="219"/>
    <cellStyle name="Финансовый 3 2 2" xfId="220"/>
    <cellStyle name="Финансовый 3 2 2 2" xfId="221"/>
    <cellStyle name="Финансовый 3 2 2 3" xfId="222"/>
    <cellStyle name="Финансовый 3 2 3" xfId="223"/>
    <cellStyle name="Финансовый 3 2 4" xfId="224"/>
    <cellStyle name="Финансовый 3 3" xfId="225"/>
    <cellStyle name="Финансовый 3 3 2" xfId="226"/>
    <cellStyle name="Финансовый 3 3 2 2" xfId="227"/>
    <cellStyle name="Финансовый 3 3 2 3" xfId="228"/>
    <cellStyle name="Финансовый 3 3 3" xfId="229"/>
    <cellStyle name="Финансовый 3 3 4" xfId="230"/>
    <cellStyle name="Финансовый 3 4" xfId="231"/>
    <cellStyle name="Финансовый 3 4 2" xfId="232"/>
    <cellStyle name="Финансовый 3 4 3" xfId="233"/>
    <cellStyle name="Финансовый 3 5" xfId="234"/>
    <cellStyle name="Финансовый 3 6" xfId="235"/>
    <cellStyle name="Финансовый 3 7" xfId="236"/>
    <cellStyle name="Хороший 2" xfId="237"/>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7"/>
  <sheetViews>
    <sheetView tabSelected="1" zoomScale="80" zoomScaleNormal="80" workbookViewId="0">
      <selection activeCell="C24" sqref="C24"/>
    </sheetView>
  </sheetViews>
  <sheetFormatPr defaultColWidth="9" defaultRowHeight="11.45" customHeight="1" x14ac:dyDescent="0.25"/>
  <cols>
    <col min="1" max="1" width="9" style="1" customWidth="1"/>
    <col min="2" max="2" width="56.85546875" style="1" customWidth="1"/>
    <col min="3" max="3" width="70.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3" t="s">
        <v>550</v>
      </c>
      <c r="B5" s="183"/>
      <c r="C5" s="183"/>
    </row>
    <row r="7" spans="1:3" s="1" customFormat="1" ht="18.95" customHeight="1" x14ac:dyDescent="0.3">
      <c r="A7" s="184" t="s">
        <v>3</v>
      </c>
      <c r="B7" s="184"/>
      <c r="C7" s="184"/>
    </row>
    <row r="9" spans="1:3" s="1" customFormat="1" ht="15.95" customHeight="1" x14ac:dyDescent="0.25">
      <c r="A9" s="183" t="s">
        <v>599</v>
      </c>
      <c r="B9" s="183"/>
      <c r="C9" s="183"/>
    </row>
    <row r="10" spans="1:3" s="1" customFormat="1" ht="15.95" customHeight="1" x14ac:dyDescent="0.25">
      <c r="A10" s="181" t="s">
        <v>4</v>
      </c>
      <c r="B10" s="181"/>
      <c r="C10" s="181"/>
    </row>
    <row r="12" spans="1:3" s="1" customFormat="1" ht="15.95" customHeight="1" x14ac:dyDescent="0.25">
      <c r="A12" s="183" t="s">
        <v>537</v>
      </c>
      <c r="B12" s="183"/>
      <c r="C12" s="183"/>
    </row>
    <row r="13" spans="1:3" s="1" customFormat="1" ht="15.95" customHeight="1" x14ac:dyDescent="0.25">
      <c r="A13" s="181" t="s">
        <v>5</v>
      </c>
      <c r="B13" s="181"/>
      <c r="C13" s="181"/>
    </row>
    <row r="15" spans="1:3" s="1" customFormat="1" ht="32.1" customHeight="1" x14ac:dyDescent="0.25">
      <c r="A15" s="180" t="s">
        <v>6</v>
      </c>
      <c r="B15" s="180"/>
      <c r="C15" s="180"/>
    </row>
    <row r="16" spans="1:3" s="1" customFormat="1" ht="15.95" customHeight="1" x14ac:dyDescent="0.25">
      <c r="A16" s="181" t="s">
        <v>7</v>
      </c>
      <c r="B16" s="181"/>
      <c r="C16" s="181"/>
    </row>
    <row r="18" spans="1:3" s="1" customFormat="1" ht="18.95" customHeight="1" x14ac:dyDescent="0.3">
      <c r="A18" s="182" t="s">
        <v>8</v>
      </c>
      <c r="B18" s="182"/>
      <c r="C18" s="182"/>
    </row>
    <row r="20" spans="1:3" s="1" customFormat="1" ht="15.95" customHeight="1" x14ac:dyDescent="0.25">
      <c r="A20" s="94" t="s">
        <v>9</v>
      </c>
      <c r="B20" s="98" t="s">
        <v>10</v>
      </c>
      <c r="C20" s="98" t="s">
        <v>11</v>
      </c>
    </row>
    <row r="21" spans="1:3" s="1" customFormat="1" ht="15.95" customHeight="1" x14ac:dyDescent="0.25">
      <c r="A21" s="4">
        <v>1</v>
      </c>
      <c r="B21" s="4">
        <v>2</v>
      </c>
      <c r="C21" s="4">
        <v>3</v>
      </c>
    </row>
    <row r="22" spans="1:3" s="1" customFormat="1" ht="33" customHeight="1" x14ac:dyDescent="0.25">
      <c r="A22" s="97">
        <v>1</v>
      </c>
      <c r="B22" s="94" t="s">
        <v>12</v>
      </c>
      <c r="C22" s="94" t="s">
        <v>449</v>
      </c>
    </row>
    <row r="23" spans="1:3" s="1" customFormat="1" ht="63" x14ac:dyDescent="0.25">
      <c r="A23" s="97">
        <v>2</v>
      </c>
      <c r="B23" s="94" t="s">
        <v>13</v>
      </c>
      <c r="C23" s="94" t="s">
        <v>552</v>
      </c>
    </row>
    <row r="24" spans="1:3" s="1" customFormat="1" ht="48" customHeight="1" x14ac:dyDescent="0.25">
      <c r="A24" s="97">
        <v>3</v>
      </c>
      <c r="B24" s="94" t="s">
        <v>14</v>
      </c>
      <c r="C24" s="94" t="s">
        <v>15</v>
      </c>
    </row>
    <row r="25" spans="1:3" s="1" customFormat="1" ht="32.1" customHeight="1" x14ac:dyDescent="0.25">
      <c r="A25" s="97">
        <v>4</v>
      </c>
      <c r="B25" s="94" t="s">
        <v>16</v>
      </c>
      <c r="C25" s="94" t="s">
        <v>17</v>
      </c>
    </row>
    <row r="26" spans="1:3" s="1" customFormat="1" ht="48" customHeight="1" x14ac:dyDescent="0.25">
      <c r="A26" s="97">
        <v>5</v>
      </c>
      <c r="B26" s="94" t="s">
        <v>18</v>
      </c>
      <c r="C26" s="94" t="s">
        <v>451</v>
      </c>
    </row>
    <row r="27" spans="1:3" s="1" customFormat="1" ht="15.95" customHeight="1" x14ac:dyDescent="0.25">
      <c r="A27" s="97">
        <v>6</v>
      </c>
      <c r="B27" s="94" t="s">
        <v>19</v>
      </c>
      <c r="C27" s="94" t="s">
        <v>20</v>
      </c>
    </row>
    <row r="28" spans="1:3" s="1" customFormat="1" ht="32.1" customHeight="1" x14ac:dyDescent="0.25">
      <c r="A28" s="97">
        <v>7</v>
      </c>
      <c r="B28" s="94" t="s">
        <v>21</v>
      </c>
      <c r="C28" s="94" t="s">
        <v>20</v>
      </c>
    </row>
    <row r="29" spans="1:3" s="1" customFormat="1" ht="32.1" customHeight="1" x14ac:dyDescent="0.25">
      <c r="A29" s="97">
        <v>8</v>
      </c>
      <c r="B29" s="94" t="s">
        <v>22</v>
      </c>
      <c r="C29" s="94" t="s">
        <v>20</v>
      </c>
    </row>
    <row r="30" spans="1:3" s="1" customFormat="1" ht="32.1" customHeight="1" x14ac:dyDescent="0.25">
      <c r="A30" s="97">
        <v>9</v>
      </c>
      <c r="B30" s="94" t="s">
        <v>23</v>
      </c>
      <c r="C30" s="94" t="s">
        <v>20</v>
      </c>
    </row>
    <row r="31" spans="1:3" s="1" customFormat="1" ht="32.1" customHeight="1" x14ac:dyDescent="0.25">
      <c r="A31" s="97">
        <v>10</v>
      </c>
      <c r="B31" s="94" t="s">
        <v>24</v>
      </c>
      <c r="C31" s="94" t="s">
        <v>20</v>
      </c>
    </row>
    <row r="32" spans="1:3" s="1" customFormat="1" ht="78.95" customHeight="1" x14ac:dyDescent="0.25">
      <c r="A32" s="97">
        <v>11</v>
      </c>
      <c r="B32" s="94" t="s">
        <v>25</v>
      </c>
      <c r="C32" s="94" t="s">
        <v>26</v>
      </c>
    </row>
    <row r="33" spans="1:3" s="1" customFormat="1" ht="78.95" customHeight="1" x14ac:dyDescent="0.25">
      <c r="A33" s="97">
        <v>12</v>
      </c>
      <c r="B33" s="94" t="s">
        <v>27</v>
      </c>
      <c r="C33" s="94" t="s">
        <v>20</v>
      </c>
    </row>
    <row r="34" spans="1:3" s="1" customFormat="1" ht="48" customHeight="1" x14ac:dyDescent="0.25">
      <c r="A34" s="97">
        <v>13</v>
      </c>
      <c r="B34" s="94" t="s">
        <v>28</v>
      </c>
      <c r="C34" s="94" t="s">
        <v>20</v>
      </c>
    </row>
    <row r="35" spans="1:3" s="1" customFormat="1" ht="32.1" customHeight="1" x14ac:dyDescent="0.25">
      <c r="A35" s="97">
        <v>14</v>
      </c>
      <c r="B35" s="94" t="s">
        <v>29</v>
      </c>
      <c r="C35" s="94" t="s">
        <v>20</v>
      </c>
    </row>
    <row r="36" spans="1:3" s="1" customFormat="1" ht="15.95" customHeight="1" x14ac:dyDescent="0.25">
      <c r="A36" s="97">
        <v>15</v>
      </c>
      <c r="B36" s="94" t="s">
        <v>30</v>
      </c>
      <c r="C36" s="94" t="s">
        <v>538</v>
      </c>
    </row>
    <row r="37" spans="1:3" s="1" customFormat="1" ht="15.95" customHeight="1" x14ac:dyDescent="0.25">
      <c r="A37" s="97">
        <v>16</v>
      </c>
      <c r="B37" s="94" t="s">
        <v>31</v>
      </c>
      <c r="C37" s="94" t="s">
        <v>20</v>
      </c>
    </row>
    <row r="38" spans="1:3" s="1" customFormat="1" ht="232.5" customHeight="1" x14ac:dyDescent="0.25">
      <c r="A38" s="97">
        <v>17</v>
      </c>
      <c r="B38" s="94" t="s">
        <v>32</v>
      </c>
      <c r="C38" s="29" t="s">
        <v>553</v>
      </c>
    </row>
    <row r="39" spans="1:3" s="1" customFormat="1" ht="95.1" customHeight="1" x14ac:dyDescent="0.25">
      <c r="A39" s="97">
        <v>18</v>
      </c>
      <c r="B39" s="94" t="s">
        <v>33</v>
      </c>
      <c r="C39" s="94" t="s">
        <v>26</v>
      </c>
    </row>
    <row r="40" spans="1:3" s="1" customFormat="1" ht="72" customHeight="1" x14ac:dyDescent="0.25">
      <c r="A40" s="97">
        <v>19</v>
      </c>
      <c r="B40" s="94" t="s">
        <v>34</v>
      </c>
      <c r="C40" s="94" t="s">
        <v>540</v>
      </c>
    </row>
    <row r="41" spans="1:3" s="1" customFormat="1" ht="158.1" customHeight="1" x14ac:dyDescent="0.25">
      <c r="A41" s="97">
        <v>20</v>
      </c>
      <c r="B41" s="94" t="s">
        <v>36</v>
      </c>
      <c r="C41" s="94" t="s">
        <v>37</v>
      </c>
    </row>
    <row r="42" spans="1:3" s="1" customFormat="1" ht="78.95" customHeight="1" x14ac:dyDescent="0.25">
      <c r="A42" s="97">
        <v>21</v>
      </c>
      <c r="B42" s="94" t="s">
        <v>38</v>
      </c>
      <c r="C42" s="94" t="s">
        <v>35</v>
      </c>
    </row>
    <row r="43" spans="1:3" s="1" customFormat="1" ht="78.95" customHeight="1" x14ac:dyDescent="0.25">
      <c r="A43" s="97">
        <v>22</v>
      </c>
      <c r="B43" s="94" t="s">
        <v>39</v>
      </c>
      <c r="C43" s="94" t="s">
        <v>35</v>
      </c>
    </row>
    <row r="44" spans="1:3" s="1" customFormat="1" ht="78.95" customHeight="1" x14ac:dyDescent="0.25">
      <c r="A44" s="97">
        <v>23</v>
      </c>
      <c r="B44" s="94" t="s">
        <v>40</v>
      </c>
      <c r="C44" s="178" t="s">
        <v>35</v>
      </c>
    </row>
    <row r="45" spans="1:3" s="1" customFormat="1" ht="48" customHeight="1" x14ac:dyDescent="0.25">
      <c r="A45" s="97">
        <v>24</v>
      </c>
      <c r="B45" s="94" t="s">
        <v>41</v>
      </c>
      <c r="C45" s="99" t="s">
        <v>592</v>
      </c>
    </row>
    <row r="46" spans="1:3" s="1" customFormat="1" ht="48" customHeight="1" x14ac:dyDescent="0.25">
      <c r="A46" s="97">
        <v>25</v>
      </c>
      <c r="B46" s="94" t="s">
        <v>42</v>
      </c>
      <c r="C46" s="29" t="s">
        <v>593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Y92"/>
  <sheetViews>
    <sheetView zoomScale="60" zoomScaleNormal="60" zoomScaleSheetLayoutView="70" workbookViewId="0">
      <selection activeCell="C5" sqref="C5"/>
    </sheetView>
  </sheetViews>
  <sheetFormatPr defaultColWidth="9.140625" defaultRowHeight="15.75" x14ac:dyDescent="0.25"/>
  <cols>
    <col min="1" max="1" width="7.85546875" style="121" customWidth="1"/>
    <col min="2" max="2" width="57.85546875" style="121" customWidth="1"/>
    <col min="3" max="3" width="13" style="118" customWidth="1"/>
    <col min="4" max="4" width="17.85546875" style="118" customWidth="1"/>
    <col min="5" max="6" width="16" style="119" customWidth="1"/>
    <col min="7" max="7" width="14.5703125" style="116" customWidth="1"/>
    <col min="8" max="8" width="12.85546875" style="116" customWidth="1"/>
    <col min="9" max="9" width="11.5703125" style="117" customWidth="1"/>
    <col min="10" max="10" width="12.7109375" style="116" customWidth="1"/>
    <col min="11" max="11" width="12.7109375" style="117" customWidth="1"/>
    <col min="12" max="12" width="12.7109375" style="118" customWidth="1"/>
    <col min="13" max="13" width="22.7109375" style="119" customWidth="1"/>
    <col min="14" max="14" width="12.7109375" style="118" customWidth="1"/>
    <col min="15" max="15" width="22.7109375" style="119" customWidth="1"/>
    <col min="16" max="16" width="12.7109375" style="118" customWidth="1"/>
    <col min="17" max="17" width="12.7109375" style="119" customWidth="1"/>
    <col min="18" max="18" width="12.7109375" style="118" customWidth="1"/>
    <col min="19" max="19" width="12.7109375" style="119" customWidth="1"/>
    <col min="20" max="20" width="12.7109375" style="118" customWidth="1"/>
    <col min="21" max="21" width="12.7109375" style="119" customWidth="1"/>
    <col min="22" max="22" width="12.7109375" style="118" customWidth="1"/>
    <col min="23" max="23" width="12.7109375" style="119" customWidth="1"/>
    <col min="24" max="24" width="15.7109375" style="118" customWidth="1"/>
    <col min="25" max="25" width="15.7109375" style="119" customWidth="1"/>
    <col min="26" max="26" width="15.7109375" style="118" customWidth="1"/>
    <col min="27" max="27" width="15.7109375" style="119" customWidth="1"/>
    <col min="28" max="28" width="15.7109375" style="118" customWidth="1"/>
    <col min="29" max="29" width="15.7109375" style="119" customWidth="1"/>
    <col min="30" max="30" width="15.7109375" style="118" customWidth="1"/>
    <col min="31" max="31" width="15.7109375" style="119" customWidth="1"/>
    <col min="32" max="32" width="15.7109375" style="118" customWidth="1"/>
    <col min="33" max="33" width="15.7109375" style="119" customWidth="1"/>
    <col min="34" max="34" width="15.7109375" style="118" customWidth="1"/>
    <col min="35" max="35" width="15.7109375" style="119" customWidth="1"/>
    <col min="36" max="36" width="15.7109375" style="118" customWidth="1"/>
    <col min="37" max="37" width="15.7109375" style="119" customWidth="1"/>
    <col min="38" max="38" width="15.7109375" style="118" customWidth="1"/>
    <col min="39" max="39" width="15.7109375" style="119" customWidth="1"/>
    <col min="40" max="40" width="15.7109375" style="118" customWidth="1"/>
    <col min="41" max="41" width="15.7109375" style="119" customWidth="1"/>
    <col min="42" max="42" width="15.7109375" style="118" customWidth="1"/>
    <col min="43" max="43" width="15.7109375" style="119" customWidth="1"/>
    <col min="44" max="44" width="15.7109375" style="118" customWidth="1"/>
    <col min="45" max="45" width="15.7109375" style="119" customWidth="1"/>
    <col min="46" max="46" width="15.7109375" style="118" customWidth="1"/>
    <col min="47" max="47" width="15.7109375" style="119" customWidth="1"/>
    <col min="48" max="49" width="15.7109375" style="118" customWidth="1"/>
    <col min="50" max="51" width="9.140625" style="121" customWidth="1"/>
    <col min="52" max="16384" width="9.140625" style="121"/>
  </cols>
  <sheetData>
    <row r="1" spans="1:49" ht="15.95" customHeight="1" x14ac:dyDescent="0.25">
      <c r="A1" s="115"/>
      <c r="B1" s="115"/>
      <c r="C1" s="116"/>
      <c r="D1" s="116"/>
      <c r="E1" s="117"/>
      <c r="F1" s="117"/>
      <c r="L1" s="116"/>
      <c r="M1" s="117"/>
      <c r="U1" s="120" t="s">
        <v>0</v>
      </c>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row>
    <row r="2" spans="1:49" ht="15.95" customHeight="1" x14ac:dyDescent="0.3">
      <c r="A2" s="115"/>
      <c r="B2" s="115"/>
      <c r="C2" s="116"/>
      <c r="D2" s="116"/>
      <c r="E2" s="117"/>
      <c r="F2" s="117"/>
      <c r="L2" s="116"/>
      <c r="M2" s="117"/>
      <c r="U2" s="122" t="s">
        <v>1</v>
      </c>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row>
    <row r="3" spans="1:49" ht="15.95" customHeight="1" x14ac:dyDescent="0.3">
      <c r="A3" s="115"/>
      <c r="B3" s="115"/>
      <c r="C3" s="116"/>
      <c r="D3" s="116"/>
      <c r="E3" s="117"/>
      <c r="F3" s="117"/>
      <c r="L3" s="116"/>
      <c r="M3" s="117"/>
      <c r="U3" s="122" t="s">
        <v>2</v>
      </c>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row>
    <row r="4" spans="1:49" ht="15.95" customHeight="1" x14ac:dyDescent="0.25">
      <c r="A4" s="229" t="s">
        <v>583</v>
      </c>
      <c r="B4" s="229"/>
      <c r="C4" s="229"/>
      <c r="D4" s="229"/>
      <c r="E4" s="229"/>
      <c r="F4" s="229"/>
      <c r="G4" s="229"/>
      <c r="H4" s="229"/>
      <c r="I4" s="229"/>
      <c r="J4" s="229"/>
      <c r="K4" s="229"/>
      <c r="L4" s="229"/>
      <c r="M4" s="229"/>
      <c r="N4" s="229"/>
      <c r="O4" s="229"/>
      <c r="P4" s="229"/>
      <c r="Q4" s="229"/>
      <c r="R4" s="229"/>
      <c r="S4" s="229"/>
      <c r="T4" s="229"/>
      <c r="U4" s="229"/>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row>
    <row r="5" spans="1:49" ht="15.95" customHeight="1" x14ac:dyDescent="0.3">
      <c r="A5" s="115"/>
      <c r="B5" s="115"/>
      <c r="C5" s="116"/>
      <c r="D5" s="116"/>
      <c r="E5" s="117"/>
      <c r="F5" s="117"/>
      <c r="L5" s="116"/>
      <c r="M5" s="117"/>
      <c r="U5" s="122"/>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row>
    <row r="6" spans="1:49" ht="15.95" customHeight="1" x14ac:dyDescent="0.25">
      <c r="A6" s="230" t="s">
        <v>559</v>
      </c>
      <c r="B6" s="230"/>
      <c r="C6" s="230"/>
      <c r="D6" s="230"/>
      <c r="E6" s="230"/>
      <c r="F6" s="230"/>
      <c r="G6" s="230"/>
      <c r="H6" s="230"/>
      <c r="I6" s="230"/>
      <c r="J6" s="230"/>
      <c r="K6" s="230"/>
      <c r="L6" s="230"/>
      <c r="M6" s="230"/>
      <c r="N6" s="230"/>
      <c r="O6" s="230"/>
      <c r="P6" s="230"/>
      <c r="Q6" s="230"/>
      <c r="R6" s="230"/>
      <c r="S6" s="230"/>
      <c r="T6" s="230"/>
      <c r="U6" s="230"/>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row>
    <row r="7" spans="1:49" ht="18.95" customHeight="1" x14ac:dyDescent="0.25">
      <c r="A7" s="103"/>
      <c r="B7" s="103"/>
      <c r="C7" s="104"/>
      <c r="D7" s="104"/>
      <c r="E7" s="105"/>
      <c r="F7" s="105"/>
      <c r="G7" s="104"/>
      <c r="H7" s="104"/>
      <c r="I7" s="105"/>
      <c r="J7" s="106"/>
      <c r="K7" s="107"/>
      <c r="L7" s="106"/>
      <c r="M7" s="107"/>
      <c r="N7" s="106"/>
      <c r="O7" s="107"/>
      <c r="P7" s="106"/>
      <c r="Q7" s="107"/>
      <c r="R7" s="106"/>
      <c r="S7" s="107"/>
      <c r="T7" s="106"/>
      <c r="U7" s="107"/>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row>
    <row r="8" spans="1:49" ht="15.95" customHeight="1" x14ac:dyDescent="0.25">
      <c r="A8" s="231" t="s">
        <v>484</v>
      </c>
      <c r="B8" s="231"/>
      <c r="C8" s="231"/>
      <c r="D8" s="231"/>
      <c r="E8" s="231"/>
      <c r="F8" s="231"/>
      <c r="G8" s="231"/>
      <c r="H8" s="231"/>
      <c r="I8" s="231"/>
      <c r="J8" s="231"/>
      <c r="K8" s="231"/>
      <c r="L8" s="231"/>
      <c r="M8" s="231"/>
      <c r="N8" s="231"/>
      <c r="O8" s="231"/>
      <c r="P8" s="231"/>
      <c r="Q8" s="231"/>
      <c r="R8" s="231"/>
      <c r="S8" s="231"/>
      <c r="T8" s="231"/>
      <c r="U8" s="23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row>
    <row r="9" spans="1:49" ht="15.95" customHeight="1" x14ac:dyDescent="0.25">
      <c r="A9" s="232" t="s">
        <v>584</v>
      </c>
      <c r="B9" s="232"/>
      <c r="C9" s="232"/>
      <c r="D9" s="232"/>
      <c r="E9" s="232"/>
      <c r="F9" s="232"/>
      <c r="G9" s="232"/>
      <c r="H9" s="232"/>
      <c r="I9" s="232"/>
      <c r="J9" s="232"/>
      <c r="K9" s="232"/>
      <c r="L9" s="232"/>
      <c r="M9" s="232"/>
      <c r="N9" s="232"/>
      <c r="O9" s="232"/>
      <c r="P9" s="232"/>
      <c r="Q9" s="232"/>
      <c r="R9" s="232"/>
      <c r="S9" s="232"/>
      <c r="T9" s="232"/>
      <c r="U9" s="232"/>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row>
    <row r="10" spans="1:49" ht="15.95" customHeight="1" x14ac:dyDescent="0.25">
      <c r="A10" s="103"/>
      <c r="B10" s="103"/>
      <c r="C10" s="104"/>
      <c r="D10" s="104"/>
      <c r="E10" s="105"/>
      <c r="F10" s="105"/>
      <c r="G10" s="104"/>
      <c r="H10" s="104"/>
      <c r="I10" s="105"/>
      <c r="J10" s="106"/>
      <c r="K10" s="107"/>
      <c r="L10" s="106"/>
      <c r="M10" s="107"/>
      <c r="N10" s="106"/>
      <c r="O10" s="107"/>
      <c r="P10" s="106"/>
      <c r="Q10" s="107"/>
      <c r="R10" s="106"/>
      <c r="S10" s="107"/>
      <c r="T10" s="106"/>
      <c r="U10" s="107"/>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row>
    <row r="11" spans="1:49" ht="15.95" customHeight="1" x14ac:dyDescent="0.25">
      <c r="A11" s="108"/>
      <c r="B11" s="108"/>
      <c r="C11" s="109"/>
      <c r="D11" s="109"/>
      <c r="E11" s="110"/>
      <c r="F11" s="339" t="s">
        <v>537</v>
      </c>
      <c r="G11" s="339"/>
      <c r="H11" s="339"/>
      <c r="I11" s="339"/>
      <c r="J11" s="339"/>
      <c r="K11" s="339"/>
      <c r="L11" s="339"/>
      <c r="M11" s="339"/>
      <c r="N11" s="339"/>
      <c r="O11" s="111"/>
      <c r="P11" s="109"/>
      <c r="Q11" s="111"/>
      <c r="R11" s="109"/>
      <c r="S11" s="111"/>
      <c r="T11" s="109"/>
      <c r="U11" s="11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row>
    <row r="12" spans="1:49" ht="15.95" customHeight="1" x14ac:dyDescent="0.25">
      <c r="A12" s="232" t="s">
        <v>585</v>
      </c>
      <c r="B12" s="232"/>
      <c r="C12" s="232"/>
      <c r="D12" s="232"/>
      <c r="E12" s="232"/>
      <c r="F12" s="232"/>
      <c r="G12" s="232"/>
      <c r="H12" s="232"/>
      <c r="I12" s="232"/>
      <c r="J12" s="232"/>
      <c r="K12" s="232"/>
      <c r="L12" s="232"/>
      <c r="M12" s="232"/>
      <c r="N12" s="232"/>
      <c r="O12" s="232"/>
      <c r="P12" s="232"/>
      <c r="Q12" s="232"/>
      <c r="R12" s="232"/>
      <c r="S12" s="232"/>
      <c r="T12" s="232"/>
      <c r="U12" s="232"/>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row>
    <row r="13" spans="1:49" ht="15.95" customHeight="1" x14ac:dyDescent="0.3">
      <c r="A13" s="112"/>
      <c r="B13" s="112"/>
      <c r="C13" s="113"/>
      <c r="D13" s="113"/>
      <c r="E13" s="114"/>
      <c r="F13" s="114"/>
      <c r="G13" s="113"/>
      <c r="H13" s="113"/>
      <c r="I13" s="114"/>
      <c r="J13" s="123"/>
      <c r="K13" s="124"/>
      <c r="L13" s="123"/>
      <c r="M13" s="124"/>
      <c r="N13" s="123"/>
      <c r="O13" s="124"/>
      <c r="P13" s="123"/>
      <c r="Q13" s="124"/>
      <c r="R13" s="123"/>
      <c r="S13" s="124"/>
      <c r="T13" s="123"/>
      <c r="U13" s="124"/>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row>
    <row r="14" spans="1:49" ht="15.95" customHeight="1" x14ac:dyDescent="0.25">
      <c r="A14" s="233" t="s">
        <v>6</v>
      </c>
      <c r="B14" s="233"/>
      <c r="C14" s="233"/>
      <c r="D14" s="233"/>
      <c r="E14" s="233"/>
      <c r="F14" s="233"/>
      <c r="G14" s="233"/>
      <c r="H14" s="233"/>
      <c r="I14" s="233"/>
      <c r="J14" s="233"/>
      <c r="K14" s="233"/>
      <c r="L14" s="233"/>
      <c r="M14" s="233"/>
      <c r="N14" s="233"/>
      <c r="O14" s="233"/>
      <c r="P14" s="233"/>
      <c r="Q14" s="233"/>
      <c r="R14" s="233"/>
      <c r="S14" s="233"/>
      <c r="T14" s="233"/>
      <c r="U14" s="233"/>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row>
    <row r="15" spans="1:49" ht="15.95" customHeight="1" x14ac:dyDescent="0.25">
      <c r="A15" s="232" t="s">
        <v>586</v>
      </c>
      <c r="B15" s="232"/>
      <c r="C15" s="232"/>
      <c r="D15" s="232"/>
      <c r="E15" s="232"/>
      <c r="F15" s="232"/>
      <c r="G15" s="232"/>
      <c r="H15" s="232"/>
      <c r="I15" s="232"/>
      <c r="J15" s="232"/>
      <c r="K15" s="232"/>
      <c r="L15" s="232"/>
      <c r="M15" s="232"/>
      <c r="N15" s="232"/>
      <c r="O15" s="232"/>
      <c r="P15" s="232"/>
      <c r="Q15" s="232"/>
      <c r="R15" s="232"/>
      <c r="S15" s="232"/>
      <c r="T15" s="232"/>
      <c r="U15" s="232"/>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row>
    <row r="16" spans="1:49" ht="15.95" customHeight="1" x14ac:dyDescent="0.25">
      <c r="A16" s="234"/>
      <c r="B16" s="234"/>
      <c r="C16" s="234"/>
      <c r="D16" s="234"/>
      <c r="E16" s="234"/>
      <c r="F16" s="234"/>
      <c r="G16" s="234"/>
      <c r="H16" s="234"/>
      <c r="I16" s="234"/>
      <c r="J16" s="234"/>
      <c r="K16" s="234"/>
      <c r="L16" s="234"/>
      <c r="M16" s="234"/>
      <c r="N16" s="234"/>
      <c r="O16" s="234"/>
      <c r="P16" s="234"/>
      <c r="Q16" s="234"/>
      <c r="R16" s="234"/>
      <c r="S16" s="234"/>
      <c r="T16" s="234"/>
      <c r="U16" s="234"/>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row>
    <row r="17" spans="1:51" x14ac:dyDescent="0.25">
      <c r="A17" s="115"/>
      <c r="L17" s="116"/>
      <c r="M17" s="117"/>
      <c r="N17" s="116"/>
      <c r="O17" s="117"/>
      <c r="P17" s="116"/>
      <c r="Q17" s="117"/>
      <c r="R17" s="116"/>
      <c r="S17" s="117"/>
      <c r="T17" s="116"/>
    </row>
    <row r="18" spans="1:51" x14ac:dyDescent="0.25">
      <c r="A18" s="235" t="s">
        <v>274</v>
      </c>
      <c r="B18" s="235"/>
      <c r="C18" s="235"/>
      <c r="D18" s="235"/>
      <c r="E18" s="235"/>
      <c r="F18" s="235"/>
      <c r="G18" s="235"/>
      <c r="H18" s="235"/>
      <c r="I18" s="235"/>
      <c r="J18" s="235"/>
      <c r="K18" s="235"/>
      <c r="L18" s="235"/>
      <c r="M18" s="235"/>
      <c r="N18" s="235"/>
      <c r="O18" s="235"/>
      <c r="P18" s="235"/>
      <c r="Q18" s="235"/>
      <c r="R18" s="235"/>
      <c r="S18" s="235"/>
      <c r="T18" s="235"/>
      <c r="U18" s="235"/>
    </row>
    <row r="19" spans="1:51" x14ac:dyDescent="0.25">
      <c r="A19" s="115"/>
      <c r="B19" s="115"/>
      <c r="C19" s="116"/>
      <c r="D19" s="116"/>
      <c r="E19" s="117"/>
      <c r="F19" s="117"/>
      <c r="L19" s="116"/>
      <c r="M19" s="117"/>
      <c r="N19" s="116"/>
      <c r="O19" s="117"/>
      <c r="P19" s="116"/>
      <c r="Q19" s="117"/>
      <c r="R19" s="116"/>
      <c r="S19" s="117"/>
      <c r="T19" s="116"/>
    </row>
    <row r="20" spans="1:51" ht="25.5" customHeight="1" x14ac:dyDescent="0.25">
      <c r="A20" s="236" t="s">
        <v>275</v>
      </c>
      <c r="B20" s="236" t="s">
        <v>276</v>
      </c>
      <c r="C20" s="228" t="s">
        <v>277</v>
      </c>
      <c r="D20" s="228"/>
      <c r="E20" s="239" t="s">
        <v>278</v>
      </c>
      <c r="F20" s="239"/>
      <c r="G20" s="240" t="s">
        <v>560</v>
      </c>
      <c r="H20" s="225" t="s">
        <v>561</v>
      </c>
      <c r="I20" s="226"/>
      <c r="J20" s="226"/>
      <c r="K20" s="226"/>
      <c r="L20" s="225" t="s">
        <v>562</v>
      </c>
      <c r="M20" s="226"/>
      <c r="N20" s="226"/>
      <c r="O20" s="226"/>
      <c r="P20" s="225" t="s">
        <v>563</v>
      </c>
      <c r="Q20" s="226"/>
      <c r="R20" s="226"/>
      <c r="S20" s="226"/>
      <c r="T20" s="225" t="s">
        <v>564</v>
      </c>
      <c r="U20" s="226"/>
      <c r="V20" s="226"/>
      <c r="W20" s="226"/>
      <c r="X20" s="225" t="s">
        <v>565</v>
      </c>
      <c r="Y20" s="226"/>
      <c r="Z20" s="226"/>
      <c r="AA20" s="226"/>
      <c r="AB20" s="225" t="s">
        <v>566</v>
      </c>
      <c r="AC20" s="226"/>
      <c r="AD20" s="226"/>
      <c r="AE20" s="226"/>
      <c r="AF20" s="225" t="s">
        <v>567</v>
      </c>
      <c r="AG20" s="226"/>
      <c r="AH20" s="226"/>
      <c r="AI20" s="226"/>
      <c r="AJ20" s="225" t="s">
        <v>568</v>
      </c>
      <c r="AK20" s="226"/>
      <c r="AL20" s="226"/>
      <c r="AM20" s="226"/>
      <c r="AN20" s="225" t="s">
        <v>569</v>
      </c>
      <c r="AO20" s="226"/>
      <c r="AP20" s="226"/>
      <c r="AQ20" s="226"/>
      <c r="AR20" s="225" t="s">
        <v>570</v>
      </c>
      <c r="AS20" s="226"/>
      <c r="AT20" s="226"/>
      <c r="AU20" s="226"/>
      <c r="AV20" s="227" t="s">
        <v>279</v>
      </c>
      <c r="AW20" s="227"/>
      <c r="AX20" s="125"/>
      <c r="AY20" s="125"/>
    </row>
    <row r="21" spans="1:51" ht="51.75" customHeight="1" x14ac:dyDescent="0.25">
      <c r="A21" s="237"/>
      <c r="B21" s="237"/>
      <c r="C21" s="228"/>
      <c r="D21" s="228"/>
      <c r="E21" s="239"/>
      <c r="F21" s="239"/>
      <c r="G21" s="241"/>
      <c r="H21" s="228" t="s">
        <v>212</v>
      </c>
      <c r="I21" s="228"/>
      <c r="J21" s="228" t="s">
        <v>571</v>
      </c>
      <c r="K21" s="228"/>
      <c r="L21" s="228" t="s">
        <v>212</v>
      </c>
      <c r="M21" s="228"/>
      <c r="N21" s="228" t="s">
        <v>380</v>
      </c>
      <c r="O21" s="228"/>
      <c r="P21" s="228" t="s">
        <v>212</v>
      </c>
      <c r="Q21" s="228"/>
      <c r="R21" s="228" t="s">
        <v>380</v>
      </c>
      <c r="S21" s="228"/>
      <c r="T21" s="228" t="s">
        <v>212</v>
      </c>
      <c r="U21" s="228"/>
      <c r="V21" s="228" t="s">
        <v>280</v>
      </c>
      <c r="W21" s="228"/>
      <c r="X21" s="228" t="s">
        <v>212</v>
      </c>
      <c r="Y21" s="228"/>
      <c r="Z21" s="228" t="s">
        <v>280</v>
      </c>
      <c r="AA21" s="228"/>
      <c r="AB21" s="228" t="s">
        <v>212</v>
      </c>
      <c r="AC21" s="228"/>
      <c r="AD21" s="228" t="s">
        <v>280</v>
      </c>
      <c r="AE21" s="228"/>
      <c r="AF21" s="228" t="s">
        <v>212</v>
      </c>
      <c r="AG21" s="228"/>
      <c r="AH21" s="228" t="s">
        <v>280</v>
      </c>
      <c r="AI21" s="228"/>
      <c r="AJ21" s="228" t="s">
        <v>212</v>
      </c>
      <c r="AK21" s="228"/>
      <c r="AL21" s="228" t="s">
        <v>280</v>
      </c>
      <c r="AM21" s="228"/>
      <c r="AN21" s="228" t="s">
        <v>212</v>
      </c>
      <c r="AO21" s="228"/>
      <c r="AP21" s="228" t="s">
        <v>280</v>
      </c>
      <c r="AQ21" s="228"/>
      <c r="AR21" s="228" t="s">
        <v>212</v>
      </c>
      <c r="AS21" s="228"/>
      <c r="AT21" s="228" t="s">
        <v>280</v>
      </c>
      <c r="AU21" s="228"/>
      <c r="AV21" s="227"/>
      <c r="AW21" s="227"/>
    </row>
    <row r="22" spans="1:51" ht="73.5" customHeight="1" x14ac:dyDescent="0.25">
      <c r="A22" s="238"/>
      <c r="B22" s="238"/>
      <c r="C22" s="126" t="s">
        <v>212</v>
      </c>
      <c r="D22" s="126" t="s">
        <v>280</v>
      </c>
      <c r="E22" s="127" t="s">
        <v>572</v>
      </c>
      <c r="F22" s="127" t="s">
        <v>573</v>
      </c>
      <c r="G22" s="242"/>
      <c r="H22" s="128" t="s">
        <v>281</v>
      </c>
      <c r="I22" s="129" t="s">
        <v>282</v>
      </c>
      <c r="J22" s="128" t="s">
        <v>281</v>
      </c>
      <c r="K22" s="129" t="s">
        <v>282</v>
      </c>
      <c r="L22" s="128" t="s">
        <v>281</v>
      </c>
      <c r="M22" s="129" t="s">
        <v>282</v>
      </c>
      <c r="N22" s="128" t="s">
        <v>281</v>
      </c>
      <c r="O22" s="129" t="s">
        <v>282</v>
      </c>
      <c r="P22" s="128" t="s">
        <v>281</v>
      </c>
      <c r="Q22" s="129" t="s">
        <v>282</v>
      </c>
      <c r="R22" s="128" t="s">
        <v>281</v>
      </c>
      <c r="S22" s="129" t="s">
        <v>282</v>
      </c>
      <c r="T22" s="128" t="s">
        <v>281</v>
      </c>
      <c r="U22" s="129" t="s">
        <v>282</v>
      </c>
      <c r="V22" s="128" t="s">
        <v>281</v>
      </c>
      <c r="W22" s="129" t="s">
        <v>282</v>
      </c>
      <c r="X22" s="128" t="s">
        <v>281</v>
      </c>
      <c r="Y22" s="129" t="s">
        <v>282</v>
      </c>
      <c r="Z22" s="128" t="s">
        <v>281</v>
      </c>
      <c r="AA22" s="129" t="s">
        <v>282</v>
      </c>
      <c r="AB22" s="128" t="s">
        <v>281</v>
      </c>
      <c r="AC22" s="129" t="s">
        <v>282</v>
      </c>
      <c r="AD22" s="128" t="s">
        <v>281</v>
      </c>
      <c r="AE22" s="129" t="s">
        <v>282</v>
      </c>
      <c r="AF22" s="128" t="s">
        <v>281</v>
      </c>
      <c r="AG22" s="129" t="s">
        <v>282</v>
      </c>
      <c r="AH22" s="128" t="s">
        <v>281</v>
      </c>
      <c r="AI22" s="129" t="s">
        <v>282</v>
      </c>
      <c r="AJ22" s="128" t="s">
        <v>281</v>
      </c>
      <c r="AK22" s="129" t="s">
        <v>282</v>
      </c>
      <c r="AL22" s="128" t="s">
        <v>281</v>
      </c>
      <c r="AM22" s="129" t="s">
        <v>282</v>
      </c>
      <c r="AN22" s="128" t="s">
        <v>281</v>
      </c>
      <c r="AO22" s="129" t="s">
        <v>282</v>
      </c>
      <c r="AP22" s="128" t="s">
        <v>281</v>
      </c>
      <c r="AQ22" s="129" t="s">
        <v>282</v>
      </c>
      <c r="AR22" s="128" t="s">
        <v>281</v>
      </c>
      <c r="AS22" s="129" t="s">
        <v>282</v>
      </c>
      <c r="AT22" s="128" t="s">
        <v>281</v>
      </c>
      <c r="AU22" s="129" t="s">
        <v>282</v>
      </c>
      <c r="AV22" s="126" t="s">
        <v>574</v>
      </c>
      <c r="AW22" s="126" t="s">
        <v>280</v>
      </c>
    </row>
    <row r="23" spans="1:51" ht="19.5" customHeight="1" x14ac:dyDescent="0.25">
      <c r="A23" s="130">
        <v>1</v>
      </c>
      <c r="B23" s="130">
        <v>2</v>
      </c>
      <c r="C23" s="130">
        <v>3</v>
      </c>
      <c r="D23" s="130">
        <v>4</v>
      </c>
      <c r="E23" s="130">
        <v>5</v>
      </c>
      <c r="F23" s="130">
        <v>6</v>
      </c>
      <c r="G23" s="130">
        <v>7</v>
      </c>
      <c r="H23" s="130">
        <v>8</v>
      </c>
      <c r="I23" s="130">
        <v>9</v>
      </c>
      <c r="J23" s="130">
        <v>10</v>
      </c>
      <c r="K23" s="130">
        <v>11</v>
      </c>
      <c r="L23" s="130">
        <v>12</v>
      </c>
      <c r="M23" s="130">
        <v>13</v>
      </c>
      <c r="N23" s="130">
        <v>14</v>
      </c>
      <c r="O23" s="130">
        <v>15</v>
      </c>
      <c r="P23" s="130">
        <v>16</v>
      </c>
      <c r="Q23" s="130">
        <v>17</v>
      </c>
      <c r="R23" s="130">
        <v>18</v>
      </c>
      <c r="S23" s="130">
        <v>19</v>
      </c>
      <c r="T23" s="130">
        <v>20</v>
      </c>
      <c r="U23" s="130">
        <v>21</v>
      </c>
      <c r="V23" s="130">
        <v>22</v>
      </c>
      <c r="W23" s="130">
        <v>23</v>
      </c>
      <c r="X23" s="130">
        <v>24</v>
      </c>
      <c r="Y23" s="130">
        <v>25</v>
      </c>
      <c r="Z23" s="130">
        <v>26</v>
      </c>
      <c r="AA23" s="130">
        <v>27</v>
      </c>
      <c r="AB23" s="130">
        <v>28</v>
      </c>
      <c r="AC23" s="130">
        <v>29</v>
      </c>
      <c r="AD23" s="130">
        <v>30</v>
      </c>
      <c r="AE23" s="130">
        <v>31</v>
      </c>
      <c r="AF23" s="130">
        <v>32</v>
      </c>
      <c r="AG23" s="130">
        <v>33</v>
      </c>
      <c r="AH23" s="130">
        <v>34</v>
      </c>
      <c r="AI23" s="130">
        <v>35</v>
      </c>
      <c r="AJ23" s="130">
        <v>36</v>
      </c>
      <c r="AK23" s="130">
        <v>37</v>
      </c>
      <c r="AL23" s="130">
        <v>38</v>
      </c>
      <c r="AM23" s="130">
        <v>39</v>
      </c>
      <c r="AN23" s="130">
        <v>40</v>
      </c>
      <c r="AO23" s="130">
        <v>41</v>
      </c>
      <c r="AP23" s="130">
        <v>42</v>
      </c>
      <c r="AQ23" s="130">
        <v>43</v>
      </c>
      <c r="AR23" s="130">
        <v>44</v>
      </c>
      <c r="AS23" s="130">
        <v>45</v>
      </c>
      <c r="AT23" s="130">
        <v>46</v>
      </c>
      <c r="AU23" s="130">
        <v>47</v>
      </c>
      <c r="AV23" s="130">
        <v>48</v>
      </c>
      <c r="AW23" s="130">
        <v>49</v>
      </c>
    </row>
    <row r="24" spans="1:51" ht="47.25" customHeight="1" x14ac:dyDescent="0.25">
      <c r="A24" s="131" t="s">
        <v>575</v>
      </c>
      <c r="B24" s="132" t="s">
        <v>283</v>
      </c>
      <c r="C24" s="166">
        <v>26.502931079199996</v>
      </c>
      <c r="D24" s="166">
        <v>26.760435189999999</v>
      </c>
      <c r="E24" s="166">
        <v>0</v>
      </c>
      <c r="F24" s="166">
        <v>22.223577810000002</v>
      </c>
      <c r="G24" s="166">
        <v>0</v>
      </c>
      <c r="H24" s="166">
        <v>0</v>
      </c>
      <c r="I24" s="166"/>
      <c r="J24" s="166">
        <v>0</v>
      </c>
      <c r="K24" s="166"/>
      <c r="L24" s="166">
        <v>4.5368573799999998</v>
      </c>
      <c r="M24" s="175" t="s">
        <v>555</v>
      </c>
      <c r="N24" s="166">
        <v>4.5368573799999998</v>
      </c>
      <c r="O24" s="175" t="s">
        <v>555</v>
      </c>
      <c r="P24" s="166">
        <v>0</v>
      </c>
      <c r="Q24" s="166"/>
      <c r="R24" s="166">
        <v>0</v>
      </c>
      <c r="S24" s="166"/>
      <c r="T24" s="166">
        <v>0</v>
      </c>
      <c r="U24" s="166"/>
      <c r="V24" s="166">
        <v>22.223577810000002</v>
      </c>
      <c r="W24" s="166" t="s">
        <v>591</v>
      </c>
      <c r="X24" s="166">
        <v>21.966073699199999</v>
      </c>
      <c r="Y24" s="166" t="s">
        <v>590</v>
      </c>
      <c r="Z24" s="166">
        <v>0</v>
      </c>
      <c r="AA24" s="166"/>
      <c r="AB24" s="166">
        <v>0</v>
      </c>
      <c r="AC24" s="166"/>
      <c r="AD24" s="166">
        <v>0</v>
      </c>
      <c r="AE24" s="166"/>
      <c r="AF24" s="166">
        <v>0</v>
      </c>
      <c r="AG24" s="166"/>
      <c r="AH24" s="166">
        <v>0</v>
      </c>
      <c r="AI24" s="166"/>
      <c r="AJ24" s="166">
        <v>0</v>
      </c>
      <c r="AK24" s="166"/>
      <c r="AL24" s="166">
        <v>0</v>
      </c>
      <c r="AM24" s="166"/>
      <c r="AN24" s="166">
        <v>0</v>
      </c>
      <c r="AO24" s="166"/>
      <c r="AP24" s="166">
        <v>0</v>
      </c>
      <c r="AQ24" s="166"/>
      <c r="AR24" s="166">
        <v>0</v>
      </c>
      <c r="AS24" s="166"/>
      <c r="AT24" s="166">
        <v>0</v>
      </c>
      <c r="AU24" s="166"/>
      <c r="AV24" s="166">
        <v>26.5029310792</v>
      </c>
      <c r="AW24" s="166">
        <v>26.760435190000003</v>
      </c>
    </row>
    <row r="25" spans="1:51" ht="24" customHeight="1" x14ac:dyDescent="0.25">
      <c r="A25" s="133" t="s">
        <v>284</v>
      </c>
      <c r="B25" s="134" t="s">
        <v>285</v>
      </c>
      <c r="C25" s="167"/>
      <c r="D25" s="166"/>
      <c r="E25" s="166"/>
      <c r="F25" s="166"/>
      <c r="G25" s="166"/>
      <c r="H25" s="166"/>
      <c r="I25" s="166"/>
      <c r="J25" s="166"/>
      <c r="K25" s="166"/>
      <c r="L25" s="166"/>
      <c r="M25" s="174"/>
      <c r="N25" s="166"/>
      <c r="O25" s="174"/>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row>
    <row r="26" spans="1:51" x14ac:dyDescent="0.25">
      <c r="A26" s="133" t="s">
        <v>286</v>
      </c>
      <c r="B26" s="134" t="s">
        <v>287</v>
      </c>
      <c r="C26" s="168"/>
      <c r="D26" s="166"/>
      <c r="E26" s="166"/>
      <c r="F26" s="166"/>
      <c r="G26" s="166"/>
      <c r="H26" s="166"/>
      <c r="I26" s="166"/>
      <c r="J26" s="166"/>
      <c r="K26" s="166"/>
      <c r="L26" s="166"/>
      <c r="M26" s="174"/>
      <c r="N26" s="166"/>
      <c r="O26" s="174"/>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row>
    <row r="27" spans="1:51" ht="31.5" x14ac:dyDescent="0.25">
      <c r="A27" s="133" t="s">
        <v>288</v>
      </c>
      <c r="B27" s="134" t="s">
        <v>289</v>
      </c>
      <c r="C27" s="168">
        <v>26.5029310792</v>
      </c>
      <c r="D27" s="166">
        <v>26.760435189999999</v>
      </c>
      <c r="E27" s="166"/>
      <c r="F27" s="166">
        <v>22.223577810000002</v>
      </c>
      <c r="G27" s="166">
        <v>0</v>
      </c>
      <c r="H27" s="166">
        <v>0</v>
      </c>
      <c r="I27" s="166"/>
      <c r="J27" s="166">
        <v>0</v>
      </c>
      <c r="K27" s="166"/>
      <c r="L27" s="166">
        <v>4.5368573799999998</v>
      </c>
      <c r="M27" s="174" t="s">
        <v>555</v>
      </c>
      <c r="N27" s="166">
        <v>4.5368573799999998</v>
      </c>
      <c r="O27" s="174" t="s">
        <v>555</v>
      </c>
      <c r="P27" s="166">
        <v>0</v>
      </c>
      <c r="Q27" s="166"/>
      <c r="R27" s="166">
        <v>0</v>
      </c>
      <c r="S27" s="166"/>
      <c r="T27" s="166">
        <v>0</v>
      </c>
      <c r="U27" s="166"/>
      <c r="V27" s="166">
        <v>22.223577810000002</v>
      </c>
      <c r="W27" s="166" t="s">
        <v>591</v>
      </c>
      <c r="X27" s="166">
        <v>21.966073699199999</v>
      </c>
      <c r="Y27" s="166" t="s">
        <v>590</v>
      </c>
      <c r="Z27" s="166">
        <v>0</v>
      </c>
      <c r="AA27" s="166"/>
      <c r="AB27" s="166">
        <v>0</v>
      </c>
      <c r="AC27" s="166"/>
      <c r="AD27" s="166">
        <v>0</v>
      </c>
      <c r="AE27" s="166"/>
      <c r="AF27" s="166">
        <v>0</v>
      </c>
      <c r="AG27" s="166"/>
      <c r="AH27" s="166">
        <v>0</v>
      </c>
      <c r="AI27" s="166"/>
      <c r="AJ27" s="166">
        <v>0</v>
      </c>
      <c r="AK27" s="166"/>
      <c r="AL27" s="166">
        <v>0</v>
      </c>
      <c r="AM27" s="166"/>
      <c r="AN27" s="166">
        <v>0</v>
      </c>
      <c r="AO27" s="166"/>
      <c r="AP27" s="166">
        <v>0</v>
      </c>
      <c r="AQ27" s="166"/>
      <c r="AR27" s="166">
        <v>0</v>
      </c>
      <c r="AS27" s="166"/>
      <c r="AT27" s="166">
        <v>0</v>
      </c>
      <c r="AU27" s="166"/>
      <c r="AV27" s="166">
        <v>26.5029310792</v>
      </c>
      <c r="AW27" s="166">
        <v>26.760435190000003</v>
      </c>
      <c r="AX27" s="136"/>
    </row>
    <row r="28" spans="1:51" x14ac:dyDescent="0.25">
      <c r="A28" s="133" t="s">
        <v>290</v>
      </c>
      <c r="B28" s="134" t="s">
        <v>536</v>
      </c>
      <c r="C28" s="168">
        <v>0</v>
      </c>
      <c r="D28" s="166">
        <v>0</v>
      </c>
      <c r="E28" s="166"/>
      <c r="F28" s="166"/>
      <c r="G28" s="166">
        <v>0</v>
      </c>
      <c r="H28" s="166">
        <v>0</v>
      </c>
      <c r="I28" s="166"/>
      <c r="J28" s="166">
        <v>0</v>
      </c>
      <c r="K28" s="166"/>
      <c r="L28" s="166">
        <v>0</v>
      </c>
      <c r="M28" s="174"/>
      <c r="N28" s="166">
        <v>0</v>
      </c>
      <c r="O28" s="174"/>
      <c r="P28" s="166">
        <v>0</v>
      </c>
      <c r="Q28" s="166"/>
      <c r="R28" s="166">
        <v>0</v>
      </c>
      <c r="S28" s="166"/>
      <c r="T28" s="166">
        <v>0</v>
      </c>
      <c r="U28" s="166"/>
      <c r="V28" s="166">
        <v>0</v>
      </c>
      <c r="W28" s="166"/>
      <c r="X28" s="166">
        <v>0</v>
      </c>
      <c r="Y28" s="166"/>
      <c r="Z28" s="166">
        <v>0</v>
      </c>
      <c r="AA28" s="166"/>
      <c r="AB28" s="166">
        <v>0</v>
      </c>
      <c r="AC28" s="166"/>
      <c r="AD28" s="166">
        <v>0</v>
      </c>
      <c r="AE28" s="166"/>
      <c r="AF28" s="166">
        <v>0</v>
      </c>
      <c r="AG28" s="166"/>
      <c r="AH28" s="166">
        <v>0</v>
      </c>
      <c r="AI28" s="166"/>
      <c r="AJ28" s="166">
        <v>0</v>
      </c>
      <c r="AK28" s="166"/>
      <c r="AL28" s="166">
        <v>0</v>
      </c>
      <c r="AM28" s="166"/>
      <c r="AN28" s="166">
        <v>0</v>
      </c>
      <c r="AO28" s="166"/>
      <c r="AP28" s="166">
        <v>0</v>
      </c>
      <c r="AQ28" s="166"/>
      <c r="AR28" s="166">
        <v>0</v>
      </c>
      <c r="AS28" s="166"/>
      <c r="AT28" s="166">
        <v>0</v>
      </c>
      <c r="AU28" s="166"/>
      <c r="AV28" s="166">
        <v>0</v>
      </c>
      <c r="AW28" s="166">
        <v>0</v>
      </c>
    </row>
    <row r="29" spans="1:51" x14ac:dyDescent="0.25">
      <c r="A29" s="133" t="s">
        <v>291</v>
      </c>
      <c r="B29" s="137" t="s">
        <v>292</v>
      </c>
      <c r="C29" s="168">
        <v>0</v>
      </c>
      <c r="D29" s="166">
        <v>0</v>
      </c>
      <c r="E29" s="166"/>
      <c r="F29" s="166"/>
      <c r="G29" s="166">
        <v>0</v>
      </c>
      <c r="H29" s="166">
        <v>0</v>
      </c>
      <c r="I29" s="166"/>
      <c r="J29" s="166">
        <v>0</v>
      </c>
      <c r="K29" s="166"/>
      <c r="L29" s="166">
        <v>0</v>
      </c>
      <c r="M29" s="174"/>
      <c r="N29" s="166">
        <v>0</v>
      </c>
      <c r="O29" s="174"/>
      <c r="P29" s="166">
        <v>0</v>
      </c>
      <c r="Q29" s="166"/>
      <c r="R29" s="166">
        <v>0</v>
      </c>
      <c r="S29" s="166"/>
      <c r="T29" s="166">
        <v>0</v>
      </c>
      <c r="U29" s="166"/>
      <c r="V29" s="166">
        <v>0</v>
      </c>
      <c r="W29" s="166"/>
      <c r="X29" s="166">
        <v>0</v>
      </c>
      <c r="Y29" s="166"/>
      <c r="Z29" s="166">
        <v>0</v>
      </c>
      <c r="AA29" s="166"/>
      <c r="AB29" s="166">
        <v>0</v>
      </c>
      <c r="AC29" s="166"/>
      <c r="AD29" s="166">
        <v>0</v>
      </c>
      <c r="AE29" s="166"/>
      <c r="AF29" s="166">
        <v>0</v>
      </c>
      <c r="AG29" s="166"/>
      <c r="AH29" s="166">
        <v>0</v>
      </c>
      <c r="AI29" s="166"/>
      <c r="AJ29" s="166">
        <v>0</v>
      </c>
      <c r="AK29" s="166"/>
      <c r="AL29" s="166">
        <v>0</v>
      </c>
      <c r="AM29" s="166"/>
      <c r="AN29" s="166">
        <v>0</v>
      </c>
      <c r="AO29" s="166"/>
      <c r="AP29" s="166">
        <v>0</v>
      </c>
      <c r="AQ29" s="166"/>
      <c r="AR29" s="166">
        <v>0</v>
      </c>
      <c r="AS29" s="166"/>
      <c r="AT29" s="166">
        <v>0</v>
      </c>
      <c r="AU29" s="166"/>
      <c r="AV29" s="166">
        <v>0</v>
      </c>
      <c r="AW29" s="166">
        <v>0</v>
      </c>
    </row>
    <row r="30" spans="1:51" ht="47.25" x14ac:dyDescent="0.25">
      <c r="A30" s="131" t="s">
        <v>576</v>
      </c>
      <c r="B30" s="132" t="s">
        <v>293</v>
      </c>
      <c r="C30" s="166">
        <v>22.613981189999997</v>
      </c>
      <c r="D30" s="166">
        <v>22.613981189999997</v>
      </c>
      <c r="E30" s="166">
        <v>0</v>
      </c>
      <c r="F30" s="166">
        <v>18.19614043</v>
      </c>
      <c r="G30" s="166">
        <v>0</v>
      </c>
      <c r="H30" s="166">
        <v>0</v>
      </c>
      <c r="I30" s="166"/>
      <c r="J30" s="166">
        <v>0</v>
      </c>
      <c r="K30" s="166"/>
      <c r="L30" s="166">
        <v>3.8991277799999997</v>
      </c>
      <c r="M30" s="175" t="s">
        <v>555</v>
      </c>
      <c r="N30" s="166">
        <v>3.8991277799999997</v>
      </c>
      <c r="O30" s="175" t="s">
        <v>555</v>
      </c>
      <c r="P30" s="166">
        <v>0</v>
      </c>
      <c r="Q30" s="166"/>
      <c r="R30" s="166">
        <v>0.51871297999999999</v>
      </c>
      <c r="S30" s="166" t="s">
        <v>590</v>
      </c>
      <c r="T30" s="166">
        <v>0</v>
      </c>
      <c r="U30" s="166"/>
      <c r="V30" s="166">
        <v>18.19614043</v>
      </c>
      <c r="W30" s="166" t="s">
        <v>591</v>
      </c>
      <c r="X30" s="166">
        <v>18.71485341</v>
      </c>
      <c r="Y30" s="166" t="s">
        <v>590</v>
      </c>
      <c r="Z30" s="166">
        <v>0</v>
      </c>
      <c r="AA30" s="166"/>
      <c r="AB30" s="166">
        <v>0</v>
      </c>
      <c r="AC30" s="166"/>
      <c r="AD30" s="166">
        <v>0</v>
      </c>
      <c r="AE30" s="166"/>
      <c r="AF30" s="166">
        <v>0</v>
      </c>
      <c r="AG30" s="166"/>
      <c r="AH30" s="166">
        <v>0</v>
      </c>
      <c r="AI30" s="166"/>
      <c r="AJ30" s="166">
        <v>0</v>
      </c>
      <c r="AK30" s="166"/>
      <c r="AL30" s="166">
        <v>0</v>
      </c>
      <c r="AM30" s="166"/>
      <c r="AN30" s="166">
        <v>0</v>
      </c>
      <c r="AO30" s="166"/>
      <c r="AP30" s="166">
        <v>0</v>
      </c>
      <c r="AQ30" s="166"/>
      <c r="AR30" s="166">
        <v>0</v>
      </c>
      <c r="AS30" s="166"/>
      <c r="AT30" s="166">
        <v>0</v>
      </c>
      <c r="AU30" s="166"/>
      <c r="AV30" s="166">
        <v>22.613981190000001</v>
      </c>
      <c r="AW30" s="166">
        <v>22.613981190000001</v>
      </c>
    </row>
    <row r="31" spans="1:51" x14ac:dyDescent="0.25">
      <c r="A31" s="131" t="s">
        <v>294</v>
      </c>
      <c r="B31" s="134" t="s">
        <v>295</v>
      </c>
      <c r="C31" s="166">
        <v>0.38854420000000001</v>
      </c>
      <c r="D31" s="166">
        <v>0.38854420000000001</v>
      </c>
      <c r="E31" s="166"/>
      <c r="F31" s="166"/>
      <c r="G31" s="166"/>
      <c r="H31" s="166"/>
      <c r="I31" s="166"/>
      <c r="J31" s="166"/>
      <c r="K31" s="166"/>
      <c r="L31" s="173">
        <v>0.38854420000000001</v>
      </c>
      <c r="M31" s="174" t="s">
        <v>556</v>
      </c>
      <c r="N31" s="173">
        <v>0.38854420000000001</v>
      </c>
      <c r="O31" s="174" t="s">
        <v>556</v>
      </c>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v>0.38854420000000001</v>
      </c>
      <c r="AW31" s="166">
        <v>0.38854420000000001</v>
      </c>
      <c r="AX31" s="136"/>
    </row>
    <row r="32" spans="1:51" ht="31.5" x14ac:dyDescent="0.25">
      <c r="A32" s="131" t="s">
        <v>296</v>
      </c>
      <c r="B32" s="134" t="s">
        <v>297</v>
      </c>
      <c r="C32" s="166">
        <v>17.815503239999998</v>
      </c>
      <c r="D32" s="166">
        <v>17.815503239999998</v>
      </c>
      <c r="E32" s="166"/>
      <c r="F32" s="166"/>
      <c r="G32" s="166"/>
      <c r="H32" s="166"/>
      <c r="I32" s="166"/>
      <c r="J32" s="166"/>
      <c r="K32" s="166"/>
      <c r="L32" s="173">
        <v>3.3062237300000001</v>
      </c>
      <c r="M32" s="174" t="s">
        <v>557</v>
      </c>
      <c r="N32" s="173">
        <v>3.3062237300000001</v>
      </c>
      <c r="O32" s="174" t="s">
        <v>557</v>
      </c>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v>17.815503239999998</v>
      </c>
      <c r="AW32" s="166">
        <v>17.815503239999998</v>
      </c>
      <c r="AX32" s="136"/>
    </row>
    <row r="33" spans="1:51" x14ac:dyDescent="0.25">
      <c r="A33" s="131" t="s">
        <v>298</v>
      </c>
      <c r="B33" s="134" t="s">
        <v>299</v>
      </c>
      <c r="C33" s="166">
        <v>0</v>
      </c>
      <c r="D33" s="166">
        <v>0</v>
      </c>
      <c r="E33" s="166"/>
      <c r="F33" s="166"/>
      <c r="G33" s="166"/>
      <c r="H33" s="166"/>
      <c r="I33" s="166"/>
      <c r="J33" s="166"/>
      <c r="K33" s="166"/>
      <c r="L33" s="173"/>
      <c r="M33" s="174"/>
      <c r="N33" s="173"/>
      <c r="O33" s="174"/>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v>0</v>
      </c>
      <c r="AW33" s="166">
        <v>0</v>
      </c>
      <c r="AX33" s="136"/>
    </row>
    <row r="34" spans="1:51" x14ac:dyDescent="0.25">
      <c r="A34" s="131" t="s">
        <v>300</v>
      </c>
      <c r="B34" s="134" t="s">
        <v>301</v>
      </c>
      <c r="C34" s="166">
        <v>4.4099337500000004</v>
      </c>
      <c r="D34" s="166">
        <v>4.4099337500000004</v>
      </c>
      <c r="E34" s="166"/>
      <c r="F34" s="166"/>
      <c r="G34" s="166"/>
      <c r="H34" s="166"/>
      <c r="I34" s="166"/>
      <c r="J34" s="166"/>
      <c r="K34" s="166"/>
      <c r="L34" s="173">
        <v>0.20435985000000001</v>
      </c>
      <c r="M34" s="174" t="s">
        <v>555</v>
      </c>
      <c r="N34" s="173">
        <v>0.20435985000000001</v>
      </c>
      <c r="O34" s="174" t="s">
        <v>555</v>
      </c>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v>4.4099337500000004</v>
      </c>
      <c r="AW34" s="166">
        <v>4.4099337500000004</v>
      </c>
      <c r="AX34" s="136"/>
      <c r="AY34" s="138"/>
    </row>
    <row r="35" spans="1:51" ht="31.5" x14ac:dyDescent="0.25">
      <c r="A35" s="131" t="s">
        <v>577</v>
      </c>
      <c r="B35" s="132" t="s">
        <v>587</v>
      </c>
      <c r="C35" s="167"/>
      <c r="D35" s="168"/>
      <c r="E35" s="167"/>
      <c r="F35" s="167"/>
      <c r="G35" s="168"/>
      <c r="H35" s="167"/>
      <c r="I35" s="167"/>
      <c r="J35" s="167"/>
      <c r="K35" s="167"/>
      <c r="L35" s="167"/>
      <c r="M35" s="167"/>
      <c r="N35" s="167"/>
      <c r="O35" s="167"/>
      <c r="P35" s="167"/>
      <c r="Q35" s="168"/>
      <c r="R35" s="167"/>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9"/>
    </row>
    <row r="36" spans="1:51" s="115" customFormat="1" ht="31.5" x14ac:dyDescent="0.25">
      <c r="A36" s="133" t="s">
        <v>302</v>
      </c>
      <c r="B36" s="139" t="s">
        <v>303</v>
      </c>
      <c r="C36" s="170" t="s">
        <v>133</v>
      </c>
      <c r="D36" s="170" t="s">
        <v>133</v>
      </c>
      <c r="E36" s="170"/>
      <c r="F36" s="170"/>
      <c r="G36" s="170" t="s">
        <v>133</v>
      </c>
      <c r="H36" s="170" t="s">
        <v>133</v>
      </c>
      <c r="I36" s="170" t="s">
        <v>133</v>
      </c>
      <c r="J36" s="170" t="s">
        <v>133</v>
      </c>
      <c r="K36" s="170" t="s">
        <v>133</v>
      </c>
      <c r="L36" s="170" t="s">
        <v>133</v>
      </c>
      <c r="M36" s="170" t="s">
        <v>133</v>
      </c>
      <c r="N36" s="170" t="s">
        <v>133</v>
      </c>
      <c r="O36" s="170" t="s">
        <v>133</v>
      </c>
      <c r="P36" s="170" t="s">
        <v>133</v>
      </c>
      <c r="Q36" s="170" t="s">
        <v>133</v>
      </c>
      <c r="R36" s="170" t="s">
        <v>133</v>
      </c>
      <c r="S36" s="170" t="s">
        <v>133</v>
      </c>
      <c r="T36" s="170" t="s">
        <v>133</v>
      </c>
      <c r="U36" s="170" t="s">
        <v>133</v>
      </c>
      <c r="V36" s="170" t="s">
        <v>133</v>
      </c>
      <c r="W36" s="170" t="s">
        <v>133</v>
      </c>
      <c r="X36" s="170" t="s">
        <v>133</v>
      </c>
      <c r="Y36" s="170" t="s">
        <v>133</v>
      </c>
      <c r="Z36" s="170" t="s">
        <v>133</v>
      </c>
      <c r="AA36" s="170" t="s">
        <v>133</v>
      </c>
      <c r="AB36" s="170" t="s">
        <v>133</v>
      </c>
      <c r="AC36" s="170" t="s">
        <v>133</v>
      </c>
      <c r="AD36" s="170" t="s">
        <v>133</v>
      </c>
      <c r="AE36" s="170" t="s">
        <v>133</v>
      </c>
      <c r="AF36" s="170" t="s">
        <v>133</v>
      </c>
      <c r="AG36" s="170" t="s">
        <v>133</v>
      </c>
      <c r="AH36" s="170" t="s">
        <v>133</v>
      </c>
      <c r="AI36" s="170" t="s">
        <v>133</v>
      </c>
      <c r="AJ36" s="170" t="s">
        <v>133</v>
      </c>
      <c r="AK36" s="170" t="s">
        <v>133</v>
      </c>
      <c r="AL36" s="170" t="s">
        <v>133</v>
      </c>
      <c r="AM36" s="170" t="s">
        <v>133</v>
      </c>
      <c r="AN36" s="170" t="s">
        <v>133</v>
      </c>
      <c r="AO36" s="170" t="s">
        <v>133</v>
      </c>
      <c r="AP36" s="170" t="s">
        <v>133</v>
      </c>
      <c r="AQ36" s="170" t="s">
        <v>133</v>
      </c>
      <c r="AR36" s="170" t="s">
        <v>133</v>
      </c>
      <c r="AS36" s="170" t="s">
        <v>133</v>
      </c>
      <c r="AT36" s="170" t="s">
        <v>133</v>
      </c>
      <c r="AU36" s="168"/>
      <c r="AV36" s="166">
        <v>0</v>
      </c>
      <c r="AW36" s="166">
        <v>0</v>
      </c>
    </row>
    <row r="37" spans="1:51" s="115" customFormat="1" x14ac:dyDescent="0.25">
      <c r="A37" s="133" t="s">
        <v>304</v>
      </c>
      <c r="B37" s="139" t="s">
        <v>305</v>
      </c>
      <c r="C37" s="170" t="s">
        <v>133</v>
      </c>
      <c r="D37" s="170" t="s">
        <v>133</v>
      </c>
      <c r="E37" s="170"/>
      <c r="F37" s="170"/>
      <c r="G37" s="170" t="s">
        <v>133</v>
      </c>
      <c r="H37" s="170" t="s">
        <v>133</v>
      </c>
      <c r="I37" s="170" t="s">
        <v>133</v>
      </c>
      <c r="J37" s="170" t="s">
        <v>133</v>
      </c>
      <c r="K37" s="170" t="s">
        <v>133</v>
      </c>
      <c r="L37" s="170" t="s">
        <v>133</v>
      </c>
      <c r="M37" s="170" t="s">
        <v>133</v>
      </c>
      <c r="N37" s="170" t="s">
        <v>133</v>
      </c>
      <c r="O37" s="170" t="s">
        <v>133</v>
      </c>
      <c r="P37" s="170" t="s">
        <v>133</v>
      </c>
      <c r="Q37" s="170" t="s">
        <v>133</v>
      </c>
      <c r="R37" s="170" t="s">
        <v>133</v>
      </c>
      <c r="S37" s="170" t="s">
        <v>133</v>
      </c>
      <c r="T37" s="170" t="s">
        <v>133</v>
      </c>
      <c r="U37" s="170" t="s">
        <v>133</v>
      </c>
      <c r="V37" s="170" t="s">
        <v>133</v>
      </c>
      <c r="W37" s="170" t="s">
        <v>133</v>
      </c>
      <c r="X37" s="170" t="s">
        <v>133</v>
      </c>
      <c r="Y37" s="170" t="s">
        <v>133</v>
      </c>
      <c r="Z37" s="170" t="s">
        <v>133</v>
      </c>
      <c r="AA37" s="170" t="s">
        <v>133</v>
      </c>
      <c r="AB37" s="170" t="s">
        <v>133</v>
      </c>
      <c r="AC37" s="170" t="s">
        <v>133</v>
      </c>
      <c r="AD37" s="170" t="s">
        <v>133</v>
      </c>
      <c r="AE37" s="170" t="s">
        <v>133</v>
      </c>
      <c r="AF37" s="170" t="s">
        <v>133</v>
      </c>
      <c r="AG37" s="170" t="s">
        <v>133</v>
      </c>
      <c r="AH37" s="170" t="s">
        <v>133</v>
      </c>
      <c r="AI37" s="170" t="s">
        <v>133</v>
      </c>
      <c r="AJ37" s="170" t="s">
        <v>133</v>
      </c>
      <c r="AK37" s="170" t="s">
        <v>133</v>
      </c>
      <c r="AL37" s="170" t="s">
        <v>133</v>
      </c>
      <c r="AM37" s="170" t="s">
        <v>133</v>
      </c>
      <c r="AN37" s="170" t="s">
        <v>133</v>
      </c>
      <c r="AO37" s="170" t="s">
        <v>133</v>
      </c>
      <c r="AP37" s="170" t="s">
        <v>133</v>
      </c>
      <c r="AQ37" s="170" t="s">
        <v>133</v>
      </c>
      <c r="AR37" s="170" t="s">
        <v>133</v>
      </c>
      <c r="AS37" s="170" t="s">
        <v>133</v>
      </c>
      <c r="AT37" s="170" t="s">
        <v>133</v>
      </c>
      <c r="AU37" s="168"/>
      <c r="AV37" s="166">
        <v>0</v>
      </c>
      <c r="AW37" s="166">
        <v>0</v>
      </c>
      <c r="AX37" s="140"/>
      <c r="AY37" s="141"/>
    </row>
    <row r="38" spans="1:51" s="115" customFormat="1" x14ac:dyDescent="0.25">
      <c r="A38" s="133" t="s">
        <v>306</v>
      </c>
      <c r="B38" s="139" t="s">
        <v>307</v>
      </c>
      <c r="C38" s="170" t="s">
        <v>133</v>
      </c>
      <c r="D38" s="170" t="s">
        <v>133</v>
      </c>
      <c r="E38" s="170"/>
      <c r="F38" s="170"/>
      <c r="G38" s="170" t="s">
        <v>133</v>
      </c>
      <c r="H38" s="170" t="s">
        <v>133</v>
      </c>
      <c r="I38" s="170" t="s">
        <v>133</v>
      </c>
      <c r="J38" s="170" t="s">
        <v>133</v>
      </c>
      <c r="K38" s="170" t="s">
        <v>133</v>
      </c>
      <c r="L38" s="170" t="s">
        <v>133</v>
      </c>
      <c r="M38" s="170" t="s">
        <v>133</v>
      </c>
      <c r="N38" s="170" t="s">
        <v>133</v>
      </c>
      <c r="O38" s="170" t="s">
        <v>133</v>
      </c>
      <c r="P38" s="170" t="s">
        <v>133</v>
      </c>
      <c r="Q38" s="170" t="s">
        <v>133</v>
      </c>
      <c r="R38" s="170" t="s">
        <v>133</v>
      </c>
      <c r="S38" s="170" t="s">
        <v>133</v>
      </c>
      <c r="T38" s="170" t="s">
        <v>133</v>
      </c>
      <c r="U38" s="170" t="s">
        <v>133</v>
      </c>
      <c r="V38" s="170" t="s">
        <v>133</v>
      </c>
      <c r="W38" s="170" t="s">
        <v>133</v>
      </c>
      <c r="X38" s="170" t="s">
        <v>133</v>
      </c>
      <c r="Y38" s="170" t="s">
        <v>133</v>
      </c>
      <c r="Z38" s="170" t="s">
        <v>133</v>
      </c>
      <c r="AA38" s="170" t="s">
        <v>133</v>
      </c>
      <c r="AB38" s="170" t="s">
        <v>133</v>
      </c>
      <c r="AC38" s="170" t="s">
        <v>133</v>
      </c>
      <c r="AD38" s="170" t="s">
        <v>133</v>
      </c>
      <c r="AE38" s="170" t="s">
        <v>133</v>
      </c>
      <c r="AF38" s="170" t="s">
        <v>133</v>
      </c>
      <c r="AG38" s="170" t="s">
        <v>133</v>
      </c>
      <c r="AH38" s="170" t="s">
        <v>133</v>
      </c>
      <c r="AI38" s="170" t="s">
        <v>133</v>
      </c>
      <c r="AJ38" s="170" t="s">
        <v>133</v>
      </c>
      <c r="AK38" s="170" t="s">
        <v>133</v>
      </c>
      <c r="AL38" s="170" t="s">
        <v>133</v>
      </c>
      <c r="AM38" s="170" t="s">
        <v>133</v>
      </c>
      <c r="AN38" s="170" t="s">
        <v>133</v>
      </c>
      <c r="AO38" s="170" t="s">
        <v>133</v>
      </c>
      <c r="AP38" s="170" t="s">
        <v>133</v>
      </c>
      <c r="AQ38" s="170" t="s">
        <v>133</v>
      </c>
      <c r="AR38" s="170" t="s">
        <v>133</v>
      </c>
      <c r="AS38" s="170" t="s">
        <v>133</v>
      </c>
      <c r="AT38" s="170" t="s">
        <v>133</v>
      </c>
      <c r="AU38" s="168"/>
      <c r="AV38" s="166">
        <v>0</v>
      </c>
      <c r="AW38" s="166">
        <v>0</v>
      </c>
      <c r="AX38" s="140"/>
      <c r="AY38" s="141"/>
    </row>
    <row r="39" spans="1:51" s="115" customFormat="1" ht="31.5" x14ac:dyDescent="0.25">
      <c r="A39" s="133" t="s">
        <v>308</v>
      </c>
      <c r="B39" s="134" t="s">
        <v>309</v>
      </c>
      <c r="C39" s="170" t="s">
        <v>133</v>
      </c>
      <c r="D39" s="170" t="s">
        <v>133</v>
      </c>
      <c r="E39" s="170"/>
      <c r="F39" s="170"/>
      <c r="G39" s="170" t="s">
        <v>133</v>
      </c>
      <c r="H39" s="170" t="s">
        <v>133</v>
      </c>
      <c r="I39" s="170" t="s">
        <v>133</v>
      </c>
      <c r="J39" s="170" t="s">
        <v>133</v>
      </c>
      <c r="K39" s="170" t="s">
        <v>133</v>
      </c>
      <c r="L39" s="170" t="s">
        <v>133</v>
      </c>
      <c r="M39" s="170" t="s">
        <v>133</v>
      </c>
      <c r="N39" s="170" t="s">
        <v>133</v>
      </c>
      <c r="O39" s="170" t="s">
        <v>133</v>
      </c>
      <c r="P39" s="170" t="s">
        <v>133</v>
      </c>
      <c r="Q39" s="170" t="s">
        <v>133</v>
      </c>
      <c r="R39" s="170" t="s">
        <v>133</v>
      </c>
      <c r="S39" s="170" t="s">
        <v>133</v>
      </c>
      <c r="T39" s="170" t="s">
        <v>133</v>
      </c>
      <c r="U39" s="170" t="s">
        <v>133</v>
      </c>
      <c r="V39" s="170" t="s">
        <v>133</v>
      </c>
      <c r="W39" s="170" t="s">
        <v>133</v>
      </c>
      <c r="X39" s="170" t="s">
        <v>133</v>
      </c>
      <c r="Y39" s="170" t="s">
        <v>133</v>
      </c>
      <c r="Z39" s="170" t="s">
        <v>133</v>
      </c>
      <c r="AA39" s="170" t="s">
        <v>133</v>
      </c>
      <c r="AB39" s="170" t="s">
        <v>133</v>
      </c>
      <c r="AC39" s="170" t="s">
        <v>133</v>
      </c>
      <c r="AD39" s="170" t="s">
        <v>133</v>
      </c>
      <c r="AE39" s="170" t="s">
        <v>133</v>
      </c>
      <c r="AF39" s="170" t="s">
        <v>133</v>
      </c>
      <c r="AG39" s="170" t="s">
        <v>133</v>
      </c>
      <c r="AH39" s="170" t="s">
        <v>133</v>
      </c>
      <c r="AI39" s="170" t="s">
        <v>133</v>
      </c>
      <c r="AJ39" s="170" t="s">
        <v>133</v>
      </c>
      <c r="AK39" s="170" t="s">
        <v>133</v>
      </c>
      <c r="AL39" s="170" t="s">
        <v>133</v>
      </c>
      <c r="AM39" s="170" t="s">
        <v>133</v>
      </c>
      <c r="AN39" s="170" t="s">
        <v>133</v>
      </c>
      <c r="AO39" s="170" t="s">
        <v>133</v>
      </c>
      <c r="AP39" s="170" t="s">
        <v>133</v>
      </c>
      <c r="AQ39" s="170" t="s">
        <v>133</v>
      </c>
      <c r="AR39" s="170" t="s">
        <v>133</v>
      </c>
      <c r="AS39" s="170" t="s">
        <v>133</v>
      </c>
      <c r="AT39" s="170" t="s">
        <v>133</v>
      </c>
      <c r="AU39" s="168"/>
      <c r="AV39" s="166">
        <v>0</v>
      </c>
      <c r="AW39" s="166">
        <v>0</v>
      </c>
      <c r="AX39" s="140"/>
      <c r="AY39" s="141"/>
    </row>
    <row r="40" spans="1:51" s="115" customFormat="1" ht="31.5" x14ac:dyDescent="0.25">
      <c r="A40" s="133" t="s">
        <v>310</v>
      </c>
      <c r="B40" s="134" t="s">
        <v>311</v>
      </c>
      <c r="C40" s="170" t="s">
        <v>133</v>
      </c>
      <c r="D40" s="170" t="s">
        <v>133</v>
      </c>
      <c r="E40" s="170"/>
      <c r="F40" s="170"/>
      <c r="G40" s="170" t="s">
        <v>133</v>
      </c>
      <c r="H40" s="170" t="s">
        <v>133</v>
      </c>
      <c r="I40" s="170" t="s">
        <v>133</v>
      </c>
      <c r="J40" s="170" t="s">
        <v>133</v>
      </c>
      <c r="K40" s="170" t="s">
        <v>133</v>
      </c>
      <c r="L40" s="170" t="s">
        <v>133</v>
      </c>
      <c r="M40" s="170" t="s">
        <v>133</v>
      </c>
      <c r="N40" s="170" t="s">
        <v>133</v>
      </c>
      <c r="O40" s="170" t="s">
        <v>133</v>
      </c>
      <c r="P40" s="170" t="s">
        <v>133</v>
      </c>
      <c r="Q40" s="170" t="s">
        <v>133</v>
      </c>
      <c r="R40" s="170" t="s">
        <v>133</v>
      </c>
      <c r="S40" s="170" t="s">
        <v>133</v>
      </c>
      <c r="T40" s="170" t="s">
        <v>133</v>
      </c>
      <c r="U40" s="170" t="s">
        <v>133</v>
      </c>
      <c r="V40" s="170" t="s">
        <v>133</v>
      </c>
      <c r="W40" s="170" t="s">
        <v>133</v>
      </c>
      <c r="X40" s="170" t="s">
        <v>133</v>
      </c>
      <c r="Y40" s="170" t="s">
        <v>133</v>
      </c>
      <c r="Z40" s="170" t="s">
        <v>133</v>
      </c>
      <c r="AA40" s="170" t="s">
        <v>133</v>
      </c>
      <c r="AB40" s="170" t="s">
        <v>133</v>
      </c>
      <c r="AC40" s="170" t="s">
        <v>133</v>
      </c>
      <c r="AD40" s="170" t="s">
        <v>133</v>
      </c>
      <c r="AE40" s="170" t="s">
        <v>133</v>
      </c>
      <c r="AF40" s="170" t="s">
        <v>133</v>
      </c>
      <c r="AG40" s="170" t="s">
        <v>133</v>
      </c>
      <c r="AH40" s="170" t="s">
        <v>133</v>
      </c>
      <c r="AI40" s="170" t="s">
        <v>133</v>
      </c>
      <c r="AJ40" s="170" t="s">
        <v>133</v>
      </c>
      <c r="AK40" s="170" t="s">
        <v>133</v>
      </c>
      <c r="AL40" s="170" t="s">
        <v>133</v>
      </c>
      <c r="AM40" s="170" t="s">
        <v>133</v>
      </c>
      <c r="AN40" s="170" t="s">
        <v>133</v>
      </c>
      <c r="AO40" s="170" t="s">
        <v>133</v>
      </c>
      <c r="AP40" s="170" t="s">
        <v>133</v>
      </c>
      <c r="AQ40" s="170" t="s">
        <v>133</v>
      </c>
      <c r="AR40" s="170" t="s">
        <v>133</v>
      </c>
      <c r="AS40" s="170" t="s">
        <v>133</v>
      </c>
      <c r="AT40" s="170" t="s">
        <v>133</v>
      </c>
      <c r="AU40" s="168"/>
      <c r="AV40" s="166">
        <v>0</v>
      </c>
      <c r="AW40" s="166">
        <v>0</v>
      </c>
      <c r="AX40" s="140"/>
      <c r="AY40" s="141"/>
    </row>
    <row r="41" spans="1:51" s="115" customFormat="1" x14ac:dyDescent="0.25">
      <c r="A41" s="133" t="s">
        <v>312</v>
      </c>
      <c r="B41" s="134" t="s">
        <v>313</v>
      </c>
      <c r="C41" s="170" t="s">
        <v>133</v>
      </c>
      <c r="D41" s="170" t="s">
        <v>133</v>
      </c>
      <c r="E41" s="170"/>
      <c r="F41" s="170"/>
      <c r="G41" s="170" t="s">
        <v>133</v>
      </c>
      <c r="H41" s="170" t="s">
        <v>133</v>
      </c>
      <c r="I41" s="170" t="s">
        <v>133</v>
      </c>
      <c r="J41" s="170" t="s">
        <v>133</v>
      </c>
      <c r="K41" s="170" t="s">
        <v>133</v>
      </c>
      <c r="L41" s="170" t="s">
        <v>133</v>
      </c>
      <c r="M41" s="170" t="s">
        <v>133</v>
      </c>
      <c r="N41" s="170" t="s">
        <v>133</v>
      </c>
      <c r="O41" s="170" t="s">
        <v>133</v>
      </c>
      <c r="P41" s="170" t="s">
        <v>133</v>
      </c>
      <c r="Q41" s="170" t="s">
        <v>133</v>
      </c>
      <c r="R41" s="170" t="s">
        <v>133</v>
      </c>
      <c r="S41" s="170" t="s">
        <v>133</v>
      </c>
      <c r="T41" s="170" t="s">
        <v>133</v>
      </c>
      <c r="U41" s="170" t="s">
        <v>133</v>
      </c>
      <c r="V41" s="170" t="s">
        <v>133</v>
      </c>
      <c r="W41" s="170" t="s">
        <v>133</v>
      </c>
      <c r="X41" s="170" t="s">
        <v>133</v>
      </c>
      <c r="Y41" s="170" t="s">
        <v>133</v>
      </c>
      <c r="Z41" s="170" t="s">
        <v>133</v>
      </c>
      <c r="AA41" s="170" t="s">
        <v>133</v>
      </c>
      <c r="AB41" s="170" t="s">
        <v>133</v>
      </c>
      <c r="AC41" s="170" t="s">
        <v>133</v>
      </c>
      <c r="AD41" s="170" t="s">
        <v>133</v>
      </c>
      <c r="AE41" s="170" t="s">
        <v>133</v>
      </c>
      <c r="AF41" s="170" t="s">
        <v>133</v>
      </c>
      <c r="AG41" s="170" t="s">
        <v>133</v>
      </c>
      <c r="AH41" s="170" t="s">
        <v>133</v>
      </c>
      <c r="AI41" s="170" t="s">
        <v>133</v>
      </c>
      <c r="AJ41" s="170" t="s">
        <v>133</v>
      </c>
      <c r="AK41" s="170" t="s">
        <v>133</v>
      </c>
      <c r="AL41" s="170" t="s">
        <v>133</v>
      </c>
      <c r="AM41" s="170" t="s">
        <v>133</v>
      </c>
      <c r="AN41" s="170" t="s">
        <v>133</v>
      </c>
      <c r="AO41" s="170" t="s">
        <v>133</v>
      </c>
      <c r="AP41" s="170" t="s">
        <v>133</v>
      </c>
      <c r="AQ41" s="170" t="s">
        <v>133</v>
      </c>
      <c r="AR41" s="170" t="s">
        <v>133</v>
      </c>
      <c r="AS41" s="170" t="s">
        <v>133</v>
      </c>
      <c r="AT41" s="170" t="s">
        <v>133</v>
      </c>
      <c r="AU41" s="168"/>
      <c r="AV41" s="166">
        <v>0</v>
      </c>
      <c r="AW41" s="169">
        <v>0</v>
      </c>
      <c r="AX41" s="140"/>
      <c r="AY41" s="141"/>
    </row>
    <row r="42" spans="1:51" s="115" customFormat="1" ht="18.75" x14ac:dyDescent="0.25">
      <c r="A42" s="133" t="s">
        <v>314</v>
      </c>
      <c r="B42" s="139" t="s">
        <v>588</v>
      </c>
      <c r="C42" s="170" t="s">
        <v>133</v>
      </c>
      <c r="D42" s="170" t="s">
        <v>133</v>
      </c>
      <c r="E42" s="170"/>
      <c r="F42" s="170"/>
      <c r="G42" s="170" t="s">
        <v>133</v>
      </c>
      <c r="H42" s="170" t="s">
        <v>133</v>
      </c>
      <c r="I42" s="170" t="s">
        <v>133</v>
      </c>
      <c r="J42" s="170" t="s">
        <v>133</v>
      </c>
      <c r="K42" s="170" t="s">
        <v>133</v>
      </c>
      <c r="L42" s="170" t="s">
        <v>133</v>
      </c>
      <c r="M42" s="170" t="s">
        <v>133</v>
      </c>
      <c r="N42" s="170" t="s">
        <v>133</v>
      </c>
      <c r="O42" s="170" t="s">
        <v>133</v>
      </c>
      <c r="P42" s="170" t="s">
        <v>133</v>
      </c>
      <c r="Q42" s="170" t="s">
        <v>133</v>
      </c>
      <c r="R42" s="170" t="s">
        <v>133</v>
      </c>
      <c r="S42" s="170" t="s">
        <v>133</v>
      </c>
      <c r="T42" s="170" t="s">
        <v>133</v>
      </c>
      <c r="U42" s="170" t="s">
        <v>133</v>
      </c>
      <c r="V42" s="170" t="s">
        <v>133</v>
      </c>
      <c r="W42" s="170" t="s">
        <v>133</v>
      </c>
      <c r="X42" s="170" t="s">
        <v>133</v>
      </c>
      <c r="Y42" s="170" t="s">
        <v>133</v>
      </c>
      <c r="Z42" s="170" t="s">
        <v>133</v>
      </c>
      <c r="AA42" s="170" t="s">
        <v>133</v>
      </c>
      <c r="AB42" s="170" t="s">
        <v>133</v>
      </c>
      <c r="AC42" s="170" t="s">
        <v>133</v>
      </c>
      <c r="AD42" s="170" t="s">
        <v>133</v>
      </c>
      <c r="AE42" s="170" t="s">
        <v>133</v>
      </c>
      <c r="AF42" s="170" t="s">
        <v>133</v>
      </c>
      <c r="AG42" s="170" t="s">
        <v>133</v>
      </c>
      <c r="AH42" s="170" t="s">
        <v>133</v>
      </c>
      <c r="AI42" s="170" t="s">
        <v>133</v>
      </c>
      <c r="AJ42" s="170" t="s">
        <v>133</v>
      </c>
      <c r="AK42" s="170" t="s">
        <v>133</v>
      </c>
      <c r="AL42" s="170" t="s">
        <v>133</v>
      </c>
      <c r="AM42" s="170" t="s">
        <v>133</v>
      </c>
      <c r="AN42" s="170" t="s">
        <v>133</v>
      </c>
      <c r="AO42" s="170" t="s">
        <v>133</v>
      </c>
      <c r="AP42" s="170" t="s">
        <v>133</v>
      </c>
      <c r="AQ42" s="170" t="s">
        <v>133</v>
      </c>
      <c r="AR42" s="170" t="s">
        <v>133</v>
      </c>
      <c r="AS42" s="170" t="s">
        <v>133</v>
      </c>
      <c r="AT42" s="170" t="s">
        <v>133</v>
      </c>
      <c r="AU42" s="171"/>
      <c r="AV42" s="166">
        <v>0</v>
      </c>
      <c r="AW42" s="169">
        <v>0</v>
      </c>
      <c r="AX42" s="140"/>
      <c r="AY42" s="141"/>
    </row>
    <row r="43" spans="1:51" s="115" customFormat="1" x14ac:dyDescent="0.25">
      <c r="A43" s="131" t="s">
        <v>578</v>
      </c>
      <c r="B43" s="132" t="s">
        <v>315</v>
      </c>
      <c r="C43" s="167"/>
      <c r="D43" s="168"/>
      <c r="E43" s="167"/>
      <c r="F43" s="167"/>
      <c r="G43" s="168"/>
      <c r="H43" s="167"/>
      <c r="I43" s="167"/>
      <c r="J43" s="167"/>
      <c r="K43" s="167"/>
      <c r="L43" s="167"/>
      <c r="M43" s="167"/>
      <c r="N43" s="167"/>
      <c r="O43" s="167"/>
      <c r="P43" s="167"/>
      <c r="Q43" s="168"/>
      <c r="R43" s="167"/>
      <c r="S43" s="168"/>
      <c r="T43" s="168"/>
      <c r="U43" s="168"/>
      <c r="V43" s="168"/>
      <c r="W43" s="168"/>
      <c r="X43" s="168"/>
      <c r="Y43" s="168"/>
      <c r="Z43" s="168"/>
      <c r="AA43" s="168"/>
      <c r="AB43" s="168"/>
      <c r="AC43" s="168"/>
      <c r="AD43" s="168"/>
      <c r="AE43" s="168"/>
      <c r="AF43" s="168"/>
      <c r="AG43" s="168"/>
      <c r="AH43" s="168"/>
      <c r="AI43" s="168"/>
      <c r="AJ43" s="168"/>
      <c r="AK43" s="168"/>
      <c r="AL43" s="168"/>
      <c r="AM43" s="168"/>
      <c r="AN43" s="168"/>
      <c r="AO43" s="168"/>
      <c r="AP43" s="168"/>
      <c r="AQ43" s="168"/>
      <c r="AR43" s="168"/>
      <c r="AS43" s="168"/>
      <c r="AT43" s="168"/>
      <c r="AU43" s="168"/>
      <c r="AV43" s="166"/>
      <c r="AW43" s="166"/>
      <c r="AX43" s="140"/>
      <c r="AY43" s="141"/>
    </row>
    <row r="44" spans="1:51" x14ac:dyDescent="0.25">
      <c r="A44" s="133" t="s">
        <v>316</v>
      </c>
      <c r="B44" s="134" t="s">
        <v>317</v>
      </c>
      <c r="C44" s="171">
        <v>0</v>
      </c>
      <c r="D44" s="171">
        <v>0</v>
      </c>
      <c r="E44" s="171"/>
      <c r="F44" s="171"/>
      <c r="G44" s="171">
        <v>0</v>
      </c>
      <c r="H44" s="171">
        <v>0</v>
      </c>
      <c r="I44" s="170" t="s">
        <v>133</v>
      </c>
      <c r="J44" s="171">
        <v>0</v>
      </c>
      <c r="K44" s="170" t="s">
        <v>133</v>
      </c>
      <c r="L44" s="171">
        <v>0</v>
      </c>
      <c r="M44" s="170" t="s">
        <v>133</v>
      </c>
      <c r="N44" s="171">
        <v>0</v>
      </c>
      <c r="O44" s="170" t="s">
        <v>133</v>
      </c>
      <c r="P44" s="171">
        <v>0</v>
      </c>
      <c r="Q44" s="170" t="s">
        <v>133</v>
      </c>
      <c r="R44" s="171">
        <v>0</v>
      </c>
      <c r="S44" s="170" t="s">
        <v>133</v>
      </c>
      <c r="T44" s="171">
        <v>0</v>
      </c>
      <c r="U44" s="170" t="s">
        <v>133</v>
      </c>
      <c r="V44" s="171">
        <v>0</v>
      </c>
      <c r="W44" s="170" t="s">
        <v>133</v>
      </c>
      <c r="X44" s="171">
        <v>0</v>
      </c>
      <c r="Y44" s="170" t="s">
        <v>133</v>
      </c>
      <c r="Z44" s="171">
        <v>0</v>
      </c>
      <c r="AA44" s="170" t="s">
        <v>133</v>
      </c>
      <c r="AB44" s="171">
        <v>0</v>
      </c>
      <c r="AC44" s="170" t="s">
        <v>133</v>
      </c>
      <c r="AD44" s="171">
        <v>0</v>
      </c>
      <c r="AE44" s="170" t="s">
        <v>133</v>
      </c>
      <c r="AF44" s="171">
        <v>0</v>
      </c>
      <c r="AG44" s="170" t="s">
        <v>133</v>
      </c>
      <c r="AH44" s="171">
        <v>0</v>
      </c>
      <c r="AI44" s="170" t="s">
        <v>133</v>
      </c>
      <c r="AJ44" s="171">
        <v>0</v>
      </c>
      <c r="AK44" s="170" t="s">
        <v>133</v>
      </c>
      <c r="AL44" s="171">
        <v>0</v>
      </c>
      <c r="AM44" s="170" t="s">
        <v>133</v>
      </c>
      <c r="AN44" s="171">
        <v>0</v>
      </c>
      <c r="AO44" s="170" t="s">
        <v>133</v>
      </c>
      <c r="AP44" s="171">
        <v>0</v>
      </c>
      <c r="AQ44" s="170" t="s">
        <v>133</v>
      </c>
      <c r="AR44" s="171">
        <v>0</v>
      </c>
      <c r="AS44" s="170" t="s">
        <v>133</v>
      </c>
      <c r="AT44" s="171">
        <v>0</v>
      </c>
      <c r="AU44" s="170" t="s">
        <v>133</v>
      </c>
      <c r="AV44" s="166">
        <v>0</v>
      </c>
      <c r="AW44" s="166">
        <v>0</v>
      </c>
      <c r="AX44" s="136"/>
      <c r="AY44" s="138"/>
    </row>
    <row r="45" spans="1:51" ht="15" customHeight="1" x14ac:dyDescent="0.25">
      <c r="A45" s="133" t="s">
        <v>318</v>
      </c>
      <c r="B45" s="134" t="s">
        <v>305</v>
      </c>
      <c r="C45" s="171">
        <v>0</v>
      </c>
      <c r="D45" s="171">
        <v>0</v>
      </c>
      <c r="E45" s="171"/>
      <c r="F45" s="171"/>
      <c r="G45" s="171">
        <v>0</v>
      </c>
      <c r="H45" s="171">
        <v>0</v>
      </c>
      <c r="I45" s="170" t="s">
        <v>133</v>
      </c>
      <c r="J45" s="171">
        <v>0</v>
      </c>
      <c r="K45" s="170" t="s">
        <v>133</v>
      </c>
      <c r="L45" s="171">
        <v>0</v>
      </c>
      <c r="M45" s="170" t="s">
        <v>133</v>
      </c>
      <c r="N45" s="171">
        <v>0</v>
      </c>
      <c r="O45" s="170" t="s">
        <v>133</v>
      </c>
      <c r="P45" s="171">
        <v>0</v>
      </c>
      <c r="Q45" s="170" t="s">
        <v>133</v>
      </c>
      <c r="R45" s="171">
        <v>0</v>
      </c>
      <c r="S45" s="170" t="s">
        <v>133</v>
      </c>
      <c r="T45" s="171">
        <v>0</v>
      </c>
      <c r="U45" s="170" t="s">
        <v>133</v>
      </c>
      <c r="V45" s="171">
        <v>0</v>
      </c>
      <c r="W45" s="170" t="s">
        <v>133</v>
      </c>
      <c r="X45" s="171">
        <v>0</v>
      </c>
      <c r="Y45" s="170" t="s">
        <v>133</v>
      </c>
      <c r="Z45" s="171">
        <v>0</v>
      </c>
      <c r="AA45" s="170" t="s">
        <v>133</v>
      </c>
      <c r="AB45" s="171">
        <v>0</v>
      </c>
      <c r="AC45" s="170" t="s">
        <v>133</v>
      </c>
      <c r="AD45" s="171">
        <v>0</v>
      </c>
      <c r="AE45" s="170" t="s">
        <v>133</v>
      </c>
      <c r="AF45" s="171">
        <v>0</v>
      </c>
      <c r="AG45" s="170" t="s">
        <v>133</v>
      </c>
      <c r="AH45" s="171">
        <v>0</v>
      </c>
      <c r="AI45" s="170" t="s">
        <v>133</v>
      </c>
      <c r="AJ45" s="171">
        <v>0</v>
      </c>
      <c r="AK45" s="170" t="s">
        <v>133</v>
      </c>
      <c r="AL45" s="171">
        <v>0</v>
      </c>
      <c r="AM45" s="170" t="s">
        <v>133</v>
      </c>
      <c r="AN45" s="171">
        <v>0</v>
      </c>
      <c r="AO45" s="170" t="s">
        <v>133</v>
      </c>
      <c r="AP45" s="171">
        <v>0</v>
      </c>
      <c r="AQ45" s="170" t="s">
        <v>133</v>
      </c>
      <c r="AR45" s="171">
        <v>0</v>
      </c>
      <c r="AS45" s="170" t="s">
        <v>133</v>
      </c>
      <c r="AT45" s="171">
        <v>0</v>
      </c>
      <c r="AU45" s="170" t="s">
        <v>133</v>
      </c>
      <c r="AV45" s="166">
        <v>0</v>
      </c>
      <c r="AW45" s="166">
        <v>0</v>
      </c>
      <c r="AX45" s="136"/>
      <c r="AY45" s="138"/>
    </row>
    <row r="46" spans="1:51" x14ac:dyDescent="0.25">
      <c r="A46" s="133" t="s">
        <v>319</v>
      </c>
      <c r="B46" s="134" t="s">
        <v>307</v>
      </c>
      <c r="C46" s="171">
        <v>0</v>
      </c>
      <c r="D46" s="171">
        <v>0</v>
      </c>
      <c r="E46" s="171"/>
      <c r="F46" s="171"/>
      <c r="G46" s="171">
        <v>0</v>
      </c>
      <c r="H46" s="171">
        <v>0</v>
      </c>
      <c r="I46" s="170" t="s">
        <v>133</v>
      </c>
      <c r="J46" s="171">
        <v>0</v>
      </c>
      <c r="K46" s="170" t="s">
        <v>133</v>
      </c>
      <c r="L46" s="171">
        <v>0</v>
      </c>
      <c r="M46" s="170" t="s">
        <v>133</v>
      </c>
      <c r="N46" s="171">
        <v>0</v>
      </c>
      <c r="O46" s="170" t="s">
        <v>133</v>
      </c>
      <c r="P46" s="171">
        <v>0</v>
      </c>
      <c r="Q46" s="170" t="s">
        <v>133</v>
      </c>
      <c r="R46" s="171">
        <v>0</v>
      </c>
      <c r="S46" s="170" t="s">
        <v>133</v>
      </c>
      <c r="T46" s="171">
        <v>0</v>
      </c>
      <c r="U46" s="170" t="s">
        <v>133</v>
      </c>
      <c r="V46" s="171">
        <v>0</v>
      </c>
      <c r="W46" s="170" t="s">
        <v>133</v>
      </c>
      <c r="X46" s="171">
        <v>0</v>
      </c>
      <c r="Y46" s="170" t="s">
        <v>133</v>
      </c>
      <c r="Z46" s="171">
        <v>0</v>
      </c>
      <c r="AA46" s="170" t="s">
        <v>133</v>
      </c>
      <c r="AB46" s="171">
        <v>0</v>
      </c>
      <c r="AC46" s="170" t="s">
        <v>133</v>
      </c>
      <c r="AD46" s="171">
        <v>0</v>
      </c>
      <c r="AE46" s="170" t="s">
        <v>133</v>
      </c>
      <c r="AF46" s="171">
        <v>0</v>
      </c>
      <c r="AG46" s="170" t="s">
        <v>133</v>
      </c>
      <c r="AH46" s="171">
        <v>0</v>
      </c>
      <c r="AI46" s="170" t="s">
        <v>133</v>
      </c>
      <c r="AJ46" s="171">
        <v>0</v>
      </c>
      <c r="AK46" s="170" t="s">
        <v>133</v>
      </c>
      <c r="AL46" s="171">
        <v>0</v>
      </c>
      <c r="AM46" s="170" t="s">
        <v>133</v>
      </c>
      <c r="AN46" s="171">
        <v>0</v>
      </c>
      <c r="AO46" s="170" t="s">
        <v>133</v>
      </c>
      <c r="AP46" s="171">
        <v>0</v>
      </c>
      <c r="AQ46" s="170" t="s">
        <v>133</v>
      </c>
      <c r="AR46" s="171">
        <v>0</v>
      </c>
      <c r="AS46" s="170" t="s">
        <v>133</v>
      </c>
      <c r="AT46" s="171">
        <v>0</v>
      </c>
      <c r="AU46" s="170" t="s">
        <v>133</v>
      </c>
      <c r="AV46" s="166">
        <v>0</v>
      </c>
      <c r="AW46" s="166">
        <v>0</v>
      </c>
      <c r="AX46" s="136"/>
      <c r="AY46" s="138"/>
    </row>
    <row r="47" spans="1:51" ht="31.5" x14ac:dyDescent="0.25">
      <c r="A47" s="133" t="s">
        <v>320</v>
      </c>
      <c r="B47" s="134" t="s">
        <v>309</v>
      </c>
      <c r="C47" s="171">
        <v>0</v>
      </c>
      <c r="D47" s="171">
        <v>0</v>
      </c>
      <c r="E47" s="168"/>
      <c r="F47" s="168"/>
      <c r="G47" s="171">
        <v>0</v>
      </c>
      <c r="H47" s="171">
        <v>0</v>
      </c>
      <c r="I47" s="170" t="s">
        <v>133</v>
      </c>
      <c r="J47" s="171">
        <v>0</v>
      </c>
      <c r="K47" s="170" t="s">
        <v>133</v>
      </c>
      <c r="L47" s="171">
        <v>0</v>
      </c>
      <c r="M47" s="170" t="s">
        <v>133</v>
      </c>
      <c r="N47" s="171">
        <v>0</v>
      </c>
      <c r="O47" s="170" t="s">
        <v>133</v>
      </c>
      <c r="P47" s="171">
        <v>0</v>
      </c>
      <c r="Q47" s="170" t="s">
        <v>133</v>
      </c>
      <c r="R47" s="171">
        <v>0</v>
      </c>
      <c r="S47" s="170" t="s">
        <v>133</v>
      </c>
      <c r="T47" s="171">
        <v>0</v>
      </c>
      <c r="U47" s="170" t="s">
        <v>133</v>
      </c>
      <c r="V47" s="171">
        <v>0</v>
      </c>
      <c r="W47" s="170" t="s">
        <v>133</v>
      </c>
      <c r="X47" s="171">
        <v>0</v>
      </c>
      <c r="Y47" s="170" t="s">
        <v>133</v>
      </c>
      <c r="Z47" s="171">
        <v>0</v>
      </c>
      <c r="AA47" s="170" t="s">
        <v>133</v>
      </c>
      <c r="AB47" s="171">
        <v>0</v>
      </c>
      <c r="AC47" s="170" t="s">
        <v>133</v>
      </c>
      <c r="AD47" s="171">
        <v>0</v>
      </c>
      <c r="AE47" s="170" t="s">
        <v>133</v>
      </c>
      <c r="AF47" s="171">
        <v>0</v>
      </c>
      <c r="AG47" s="170" t="s">
        <v>133</v>
      </c>
      <c r="AH47" s="171">
        <v>0</v>
      </c>
      <c r="AI47" s="170" t="s">
        <v>133</v>
      </c>
      <c r="AJ47" s="171">
        <v>0</v>
      </c>
      <c r="AK47" s="170" t="s">
        <v>133</v>
      </c>
      <c r="AL47" s="171">
        <v>0</v>
      </c>
      <c r="AM47" s="170" t="s">
        <v>133</v>
      </c>
      <c r="AN47" s="171">
        <v>0</v>
      </c>
      <c r="AO47" s="170" t="s">
        <v>133</v>
      </c>
      <c r="AP47" s="171">
        <v>0</v>
      </c>
      <c r="AQ47" s="170" t="s">
        <v>133</v>
      </c>
      <c r="AR47" s="171">
        <v>0</v>
      </c>
      <c r="AS47" s="170" t="s">
        <v>133</v>
      </c>
      <c r="AT47" s="171">
        <v>0</v>
      </c>
      <c r="AU47" s="170" t="s">
        <v>133</v>
      </c>
      <c r="AV47" s="166">
        <v>0</v>
      </c>
      <c r="AW47" s="166">
        <v>0</v>
      </c>
      <c r="AX47" s="136"/>
      <c r="AY47" s="138"/>
    </row>
    <row r="48" spans="1:51" ht="31.5" x14ac:dyDescent="0.25">
      <c r="A48" s="133" t="s">
        <v>321</v>
      </c>
      <c r="B48" s="134" t="s">
        <v>311</v>
      </c>
      <c r="C48" s="171">
        <v>0</v>
      </c>
      <c r="D48" s="171">
        <v>0</v>
      </c>
      <c r="E48" s="168"/>
      <c r="F48" s="168"/>
      <c r="G48" s="171">
        <v>0</v>
      </c>
      <c r="H48" s="171">
        <v>0</v>
      </c>
      <c r="I48" s="170" t="s">
        <v>133</v>
      </c>
      <c r="J48" s="171">
        <v>0</v>
      </c>
      <c r="K48" s="170" t="s">
        <v>133</v>
      </c>
      <c r="L48" s="171">
        <v>0</v>
      </c>
      <c r="M48" s="170" t="s">
        <v>133</v>
      </c>
      <c r="N48" s="171">
        <v>0</v>
      </c>
      <c r="O48" s="170" t="s">
        <v>133</v>
      </c>
      <c r="P48" s="171">
        <v>0</v>
      </c>
      <c r="Q48" s="170" t="s">
        <v>133</v>
      </c>
      <c r="R48" s="171">
        <v>0</v>
      </c>
      <c r="S48" s="170" t="s">
        <v>133</v>
      </c>
      <c r="T48" s="171">
        <v>0</v>
      </c>
      <c r="U48" s="170" t="s">
        <v>133</v>
      </c>
      <c r="V48" s="171">
        <v>0</v>
      </c>
      <c r="W48" s="170" t="s">
        <v>133</v>
      </c>
      <c r="X48" s="171">
        <v>0</v>
      </c>
      <c r="Y48" s="170" t="s">
        <v>133</v>
      </c>
      <c r="Z48" s="171">
        <v>0</v>
      </c>
      <c r="AA48" s="170" t="s">
        <v>133</v>
      </c>
      <c r="AB48" s="171">
        <v>0</v>
      </c>
      <c r="AC48" s="170" t="s">
        <v>133</v>
      </c>
      <c r="AD48" s="171">
        <v>0</v>
      </c>
      <c r="AE48" s="170" t="s">
        <v>133</v>
      </c>
      <c r="AF48" s="171">
        <v>0</v>
      </c>
      <c r="AG48" s="170" t="s">
        <v>133</v>
      </c>
      <c r="AH48" s="171">
        <v>0</v>
      </c>
      <c r="AI48" s="170" t="s">
        <v>133</v>
      </c>
      <c r="AJ48" s="171">
        <v>0</v>
      </c>
      <c r="AK48" s="170" t="s">
        <v>133</v>
      </c>
      <c r="AL48" s="171">
        <v>0</v>
      </c>
      <c r="AM48" s="170" t="s">
        <v>133</v>
      </c>
      <c r="AN48" s="171">
        <v>0</v>
      </c>
      <c r="AO48" s="170" t="s">
        <v>133</v>
      </c>
      <c r="AP48" s="171">
        <v>0</v>
      </c>
      <c r="AQ48" s="170" t="s">
        <v>133</v>
      </c>
      <c r="AR48" s="171">
        <v>0</v>
      </c>
      <c r="AS48" s="170" t="s">
        <v>133</v>
      </c>
      <c r="AT48" s="171">
        <v>0</v>
      </c>
      <c r="AU48" s="170" t="s">
        <v>133</v>
      </c>
      <c r="AV48" s="166">
        <v>0</v>
      </c>
      <c r="AW48" s="166">
        <v>0</v>
      </c>
      <c r="AX48" s="136"/>
      <c r="AY48" s="138"/>
    </row>
    <row r="49" spans="1:51" x14ac:dyDescent="0.25">
      <c r="A49" s="133" t="s">
        <v>322</v>
      </c>
      <c r="B49" s="134" t="s">
        <v>313</v>
      </c>
      <c r="C49" s="171">
        <v>0</v>
      </c>
      <c r="D49" s="171">
        <v>0</v>
      </c>
      <c r="E49" s="168"/>
      <c r="F49" s="168"/>
      <c r="G49" s="171">
        <v>0</v>
      </c>
      <c r="H49" s="171">
        <v>0</v>
      </c>
      <c r="I49" s="170" t="s">
        <v>133</v>
      </c>
      <c r="J49" s="171">
        <v>0</v>
      </c>
      <c r="K49" s="170" t="s">
        <v>133</v>
      </c>
      <c r="L49" s="171">
        <v>0</v>
      </c>
      <c r="M49" s="170" t="s">
        <v>133</v>
      </c>
      <c r="N49" s="171">
        <v>0</v>
      </c>
      <c r="O49" s="170" t="s">
        <v>133</v>
      </c>
      <c r="P49" s="171">
        <v>0</v>
      </c>
      <c r="Q49" s="170" t="s">
        <v>133</v>
      </c>
      <c r="R49" s="171">
        <v>0</v>
      </c>
      <c r="S49" s="170" t="s">
        <v>133</v>
      </c>
      <c r="T49" s="171">
        <v>0</v>
      </c>
      <c r="U49" s="170" t="s">
        <v>133</v>
      </c>
      <c r="V49" s="171">
        <v>0</v>
      </c>
      <c r="W49" s="170" t="s">
        <v>133</v>
      </c>
      <c r="X49" s="171">
        <v>0</v>
      </c>
      <c r="Y49" s="170" t="s">
        <v>133</v>
      </c>
      <c r="Z49" s="171">
        <v>0</v>
      </c>
      <c r="AA49" s="170" t="s">
        <v>133</v>
      </c>
      <c r="AB49" s="171">
        <v>0</v>
      </c>
      <c r="AC49" s="170" t="s">
        <v>133</v>
      </c>
      <c r="AD49" s="171">
        <v>0</v>
      </c>
      <c r="AE49" s="170" t="s">
        <v>133</v>
      </c>
      <c r="AF49" s="171">
        <v>0</v>
      </c>
      <c r="AG49" s="170" t="s">
        <v>133</v>
      </c>
      <c r="AH49" s="171">
        <v>0</v>
      </c>
      <c r="AI49" s="170" t="s">
        <v>133</v>
      </c>
      <c r="AJ49" s="171">
        <v>0</v>
      </c>
      <c r="AK49" s="170" t="s">
        <v>133</v>
      </c>
      <c r="AL49" s="171">
        <v>0</v>
      </c>
      <c r="AM49" s="170" t="s">
        <v>133</v>
      </c>
      <c r="AN49" s="171">
        <v>0</v>
      </c>
      <c r="AO49" s="170" t="s">
        <v>133</v>
      </c>
      <c r="AP49" s="171">
        <v>0</v>
      </c>
      <c r="AQ49" s="170" t="s">
        <v>133</v>
      </c>
      <c r="AR49" s="171">
        <v>0</v>
      </c>
      <c r="AS49" s="170" t="s">
        <v>133</v>
      </c>
      <c r="AT49" s="171">
        <v>0</v>
      </c>
      <c r="AU49" s="170" t="s">
        <v>133</v>
      </c>
      <c r="AV49" s="166">
        <v>0</v>
      </c>
      <c r="AW49" s="166">
        <v>0</v>
      </c>
      <c r="AX49" s="136"/>
      <c r="AY49" s="138"/>
    </row>
    <row r="50" spans="1:51" ht="18.75" x14ac:dyDescent="0.25">
      <c r="A50" s="133" t="s">
        <v>323</v>
      </c>
      <c r="B50" s="139" t="s">
        <v>588</v>
      </c>
      <c r="C50" s="171">
        <v>139.79400000000001</v>
      </c>
      <c r="D50" s="171">
        <v>139.79400000000001</v>
      </c>
      <c r="E50" s="171"/>
      <c r="F50" s="171"/>
      <c r="G50" s="171">
        <v>0</v>
      </c>
      <c r="H50" s="171">
        <v>0</v>
      </c>
      <c r="I50" s="170" t="s">
        <v>133</v>
      </c>
      <c r="J50" s="171">
        <v>0</v>
      </c>
      <c r="K50" s="170" t="s">
        <v>133</v>
      </c>
      <c r="L50" s="171">
        <v>24.89</v>
      </c>
      <c r="M50" s="170" t="s">
        <v>591</v>
      </c>
      <c r="N50" s="171">
        <v>24.89</v>
      </c>
      <c r="O50" s="170" t="s">
        <v>591</v>
      </c>
      <c r="P50" s="171">
        <v>0</v>
      </c>
      <c r="Q50" s="170" t="s">
        <v>133</v>
      </c>
      <c r="R50" s="171">
        <v>0</v>
      </c>
      <c r="S50" s="170" t="s">
        <v>133</v>
      </c>
      <c r="T50" s="171">
        <v>0</v>
      </c>
      <c r="U50" s="170" t="s">
        <v>133</v>
      </c>
      <c r="V50" s="171">
        <v>114.90400000000001</v>
      </c>
      <c r="W50" s="170" t="s">
        <v>591</v>
      </c>
      <c r="X50" s="171">
        <v>114.90400000000001</v>
      </c>
      <c r="Y50" s="170" t="s">
        <v>591</v>
      </c>
      <c r="Z50" s="171">
        <v>0</v>
      </c>
      <c r="AA50" s="170" t="s">
        <v>133</v>
      </c>
      <c r="AB50" s="171">
        <v>0</v>
      </c>
      <c r="AC50" s="170" t="s">
        <v>133</v>
      </c>
      <c r="AD50" s="171">
        <v>0</v>
      </c>
      <c r="AE50" s="170" t="s">
        <v>133</v>
      </c>
      <c r="AF50" s="171">
        <v>0</v>
      </c>
      <c r="AG50" s="170" t="s">
        <v>133</v>
      </c>
      <c r="AH50" s="171">
        <v>0</v>
      </c>
      <c r="AI50" s="170" t="s">
        <v>133</v>
      </c>
      <c r="AJ50" s="171">
        <v>0</v>
      </c>
      <c r="AK50" s="170" t="s">
        <v>133</v>
      </c>
      <c r="AL50" s="171">
        <v>0</v>
      </c>
      <c r="AM50" s="170" t="s">
        <v>133</v>
      </c>
      <c r="AN50" s="171">
        <v>0</v>
      </c>
      <c r="AO50" s="170" t="s">
        <v>133</v>
      </c>
      <c r="AP50" s="171">
        <v>0</v>
      </c>
      <c r="AQ50" s="170" t="s">
        <v>133</v>
      </c>
      <c r="AR50" s="171">
        <v>0</v>
      </c>
      <c r="AS50" s="170" t="s">
        <v>133</v>
      </c>
      <c r="AT50" s="171">
        <v>0</v>
      </c>
      <c r="AU50" s="170" t="s">
        <v>133</v>
      </c>
      <c r="AV50" s="166">
        <v>139.79400000000001</v>
      </c>
      <c r="AW50" s="166">
        <v>139.79400000000001</v>
      </c>
      <c r="AX50" s="136"/>
      <c r="AY50" s="138"/>
    </row>
    <row r="51" spans="1:51" ht="35.25" customHeight="1" x14ac:dyDescent="0.25">
      <c r="A51" s="131" t="s">
        <v>579</v>
      </c>
      <c r="B51" s="132" t="s">
        <v>324</v>
      </c>
      <c r="C51" s="167"/>
      <c r="D51" s="168"/>
      <c r="E51" s="167"/>
      <c r="F51" s="167"/>
      <c r="G51" s="168"/>
      <c r="H51" s="167"/>
      <c r="I51" s="170"/>
      <c r="J51" s="167"/>
      <c r="K51" s="170"/>
      <c r="L51" s="167"/>
      <c r="M51" s="167"/>
      <c r="N51" s="167"/>
      <c r="O51" s="167"/>
      <c r="P51" s="167"/>
      <c r="Q51" s="170"/>
      <c r="R51" s="167"/>
      <c r="S51" s="168"/>
      <c r="T51" s="168"/>
      <c r="U51" s="168"/>
      <c r="V51" s="168"/>
      <c r="W51" s="167"/>
      <c r="X51" s="168"/>
      <c r="Y51" s="167"/>
      <c r="Z51" s="168"/>
      <c r="AA51" s="168"/>
      <c r="AB51" s="168"/>
      <c r="AC51" s="170"/>
      <c r="AD51" s="168"/>
      <c r="AE51" s="168"/>
      <c r="AF51" s="168"/>
      <c r="AG51" s="168"/>
      <c r="AH51" s="168"/>
      <c r="AI51" s="168"/>
      <c r="AJ51" s="168"/>
      <c r="AK51" s="168"/>
      <c r="AL51" s="168"/>
      <c r="AM51" s="168"/>
      <c r="AN51" s="168"/>
      <c r="AO51" s="170"/>
      <c r="AP51" s="168"/>
      <c r="AQ51" s="168"/>
      <c r="AR51" s="168"/>
      <c r="AS51" s="168"/>
      <c r="AT51" s="168"/>
      <c r="AU51" s="168"/>
      <c r="AV51" s="166"/>
      <c r="AW51" s="166"/>
      <c r="AX51" s="136"/>
      <c r="AY51" s="138"/>
    </row>
    <row r="52" spans="1:51" s="143" customFormat="1" x14ac:dyDescent="0.25">
      <c r="A52" s="135" t="s">
        <v>325</v>
      </c>
      <c r="B52" s="142" t="s">
        <v>326</v>
      </c>
      <c r="C52" s="172">
        <v>22.613981189999997</v>
      </c>
      <c r="D52" s="172">
        <v>22.613981189999997</v>
      </c>
      <c r="E52" s="172"/>
      <c r="F52" s="172"/>
      <c r="G52" s="171">
        <v>0</v>
      </c>
      <c r="H52" s="171">
        <v>0</v>
      </c>
      <c r="I52" s="170" t="s">
        <v>133</v>
      </c>
      <c r="J52" s="171">
        <v>0</v>
      </c>
      <c r="K52" s="170" t="s">
        <v>133</v>
      </c>
      <c r="L52" s="172">
        <v>3.8991277800000002</v>
      </c>
      <c r="M52" s="170" t="s">
        <v>591</v>
      </c>
      <c r="N52" s="171">
        <v>3.8991277800000002</v>
      </c>
      <c r="O52" s="170" t="s">
        <v>591</v>
      </c>
      <c r="P52" s="171">
        <v>0</v>
      </c>
      <c r="Q52" s="170" t="s">
        <v>133</v>
      </c>
      <c r="R52" s="171">
        <v>0</v>
      </c>
      <c r="S52" s="170" t="s">
        <v>133</v>
      </c>
      <c r="T52" s="171">
        <v>0</v>
      </c>
      <c r="U52" s="170" t="s">
        <v>133</v>
      </c>
      <c r="V52" s="171">
        <v>18.71485341</v>
      </c>
      <c r="W52" s="170" t="s">
        <v>591</v>
      </c>
      <c r="X52" s="171">
        <v>18.71485341</v>
      </c>
      <c r="Y52" s="170" t="s">
        <v>591</v>
      </c>
      <c r="Z52" s="171">
        <v>0</v>
      </c>
      <c r="AA52" s="170" t="s">
        <v>133</v>
      </c>
      <c r="AB52" s="171">
        <v>0</v>
      </c>
      <c r="AC52" s="170" t="s">
        <v>133</v>
      </c>
      <c r="AD52" s="171">
        <v>0</v>
      </c>
      <c r="AE52" s="170" t="s">
        <v>133</v>
      </c>
      <c r="AF52" s="171">
        <v>0</v>
      </c>
      <c r="AG52" s="170" t="s">
        <v>133</v>
      </c>
      <c r="AH52" s="171">
        <v>0</v>
      </c>
      <c r="AI52" s="170" t="s">
        <v>133</v>
      </c>
      <c r="AJ52" s="171">
        <v>0</v>
      </c>
      <c r="AK52" s="170" t="s">
        <v>133</v>
      </c>
      <c r="AL52" s="171">
        <v>0</v>
      </c>
      <c r="AM52" s="170" t="s">
        <v>133</v>
      </c>
      <c r="AN52" s="171">
        <v>0</v>
      </c>
      <c r="AO52" s="170" t="s">
        <v>133</v>
      </c>
      <c r="AP52" s="171">
        <v>0</v>
      </c>
      <c r="AQ52" s="170" t="s">
        <v>133</v>
      </c>
      <c r="AR52" s="171">
        <v>0</v>
      </c>
      <c r="AS52" s="170" t="s">
        <v>133</v>
      </c>
      <c r="AT52" s="171">
        <v>0</v>
      </c>
      <c r="AU52" s="170" t="s">
        <v>133</v>
      </c>
      <c r="AV52" s="166">
        <v>22.613981190000001</v>
      </c>
      <c r="AW52" s="166">
        <v>22.613981190000001</v>
      </c>
    </row>
    <row r="53" spans="1:51" x14ac:dyDescent="0.25">
      <c r="A53" s="133" t="s">
        <v>327</v>
      </c>
      <c r="B53" s="134" t="s">
        <v>328</v>
      </c>
      <c r="C53" s="172">
        <v>0</v>
      </c>
      <c r="D53" s="172">
        <v>0</v>
      </c>
      <c r="E53" s="168"/>
      <c r="F53" s="168"/>
      <c r="G53" s="172">
        <v>0</v>
      </c>
      <c r="H53" s="172">
        <v>0</v>
      </c>
      <c r="I53" s="170" t="s">
        <v>133</v>
      </c>
      <c r="J53" s="172">
        <v>0</v>
      </c>
      <c r="K53" s="170" t="s">
        <v>133</v>
      </c>
      <c r="L53" s="172">
        <v>0</v>
      </c>
      <c r="M53" s="170" t="s">
        <v>133</v>
      </c>
      <c r="N53" s="172">
        <v>0</v>
      </c>
      <c r="O53" s="170" t="s">
        <v>133</v>
      </c>
      <c r="P53" s="172">
        <v>0</v>
      </c>
      <c r="Q53" s="170" t="s">
        <v>133</v>
      </c>
      <c r="R53" s="172">
        <v>0</v>
      </c>
      <c r="S53" s="170" t="s">
        <v>133</v>
      </c>
      <c r="T53" s="172">
        <v>0</v>
      </c>
      <c r="U53" s="170" t="s">
        <v>133</v>
      </c>
      <c r="V53" s="172">
        <v>0</v>
      </c>
      <c r="W53" s="170" t="s">
        <v>133</v>
      </c>
      <c r="X53" s="172">
        <v>0</v>
      </c>
      <c r="Y53" s="170" t="s">
        <v>133</v>
      </c>
      <c r="Z53" s="172">
        <v>0</v>
      </c>
      <c r="AA53" s="170" t="s">
        <v>133</v>
      </c>
      <c r="AB53" s="172">
        <v>0</v>
      </c>
      <c r="AC53" s="170" t="s">
        <v>133</v>
      </c>
      <c r="AD53" s="172">
        <v>0</v>
      </c>
      <c r="AE53" s="170" t="s">
        <v>133</v>
      </c>
      <c r="AF53" s="172">
        <v>0</v>
      </c>
      <c r="AG53" s="170" t="s">
        <v>133</v>
      </c>
      <c r="AH53" s="172">
        <v>0</v>
      </c>
      <c r="AI53" s="170" t="s">
        <v>133</v>
      </c>
      <c r="AJ53" s="172">
        <v>0</v>
      </c>
      <c r="AK53" s="170" t="s">
        <v>133</v>
      </c>
      <c r="AL53" s="172">
        <v>0</v>
      </c>
      <c r="AM53" s="170" t="s">
        <v>133</v>
      </c>
      <c r="AN53" s="172">
        <v>0</v>
      </c>
      <c r="AO53" s="170" t="s">
        <v>133</v>
      </c>
      <c r="AP53" s="172">
        <v>0</v>
      </c>
      <c r="AQ53" s="170" t="s">
        <v>133</v>
      </c>
      <c r="AR53" s="172">
        <v>0</v>
      </c>
      <c r="AS53" s="170" t="s">
        <v>133</v>
      </c>
      <c r="AT53" s="172">
        <v>0</v>
      </c>
      <c r="AU53" s="170" t="s">
        <v>133</v>
      </c>
      <c r="AV53" s="168">
        <v>0</v>
      </c>
      <c r="AW53" s="168">
        <v>0</v>
      </c>
      <c r="AX53" s="136" t="s">
        <v>580</v>
      </c>
      <c r="AY53" s="138"/>
    </row>
    <row r="54" spans="1:51" x14ac:dyDescent="0.25">
      <c r="A54" s="133" t="s">
        <v>329</v>
      </c>
      <c r="B54" s="139" t="s">
        <v>330</v>
      </c>
      <c r="C54" s="172">
        <v>0</v>
      </c>
      <c r="D54" s="172">
        <v>0</v>
      </c>
      <c r="E54" s="171"/>
      <c r="F54" s="171"/>
      <c r="G54" s="172">
        <v>0</v>
      </c>
      <c r="H54" s="172">
        <v>0</v>
      </c>
      <c r="I54" s="170" t="s">
        <v>133</v>
      </c>
      <c r="J54" s="172">
        <v>0</v>
      </c>
      <c r="K54" s="170" t="s">
        <v>133</v>
      </c>
      <c r="L54" s="172">
        <v>0</v>
      </c>
      <c r="M54" s="170" t="s">
        <v>133</v>
      </c>
      <c r="N54" s="172">
        <v>0</v>
      </c>
      <c r="O54" s="170" t="s">
        <v>133</v>
      </c>
      <c r="P54" s="172">
        <v>0</v>
      </c>
      <c r="Q54" s="170" t="s">
        <v>133</v>
      </c>
      <c r="R54" s="172">
        <v>0</v>
      </c>
      <c r="S54" s="170" t="s">
        <v>133</v>
      </c>
      <c r="T54" s="172">
        <v>0</v>
      </c>
      <c r="U54" s="170" t="s">
        <v>133</v>
      </c>
      <c r="V54" s="172">
        <v>0</v>
      </c>
      <c r="W54" s="170" t="s">
        <v>133</v>
      </c>
      <c r="X54" s="172">
        <v>0</v>
      </c>
      <c r="Y54" s="170" t="s">
        <v>133</v>
      </c>
      <c r="Z54" s="172">
        <v>0</v>
      </c>
      <c r="AA54" s="170" t="s">
        <v>133</v>
      </c>
      <c r="AB54" s="172">
        <v>0</v>
      </c>
      <c r="AC54" s="170" t="s">
        <v>133</v>
      </c>
      <c r="AD54" s="172">
        <v>0</v>
      </c>
      <c r="AE54" s="170" t="s">
        <v>133</v>
      </c>
      <c r="AF54" s="172">
        <v>0</v>
      </c>
      <c r="AG54" s="170" t="s">
        <v>133</v>
      </c>
      <c r="AH54" s="172">
        <v>0</v>
      </c>
      <c r="AI54" s="170" t="s">
        <v>133</v>
      </c>
      <c r="AJ54" s="172">
        <v>0</v>
      </c>
      <c r="AK54" s="170" t="s">
        <v>133</v>
      </c>
      <c r="AL54" s="172">
        <v>0</v>
      </c>
      <c r="AM54" s="170" t="s">
        <v>133</v>
      </c>
      <c r="AN54" s="172">
        <v>0</v>
      </c>
      <c r="AO54" s="170" t="s">
        <v>133</v>
      </c>
      <c r="AP54" s="172">
        <v>0</v>
      </c>
      <c r="AQ54" s="170" t="s">
        <v>133</v>
      </c>
      <c r="AR54" s="172">
        <v>0</v>
      </c>
      <c r="AS54" s="170" t="s">
        <v>133</v>
      </c>
      <c r="AT54" s="172">
        <v>0</v>
      </c>
      <c r="AU54" s="170" t="s">
        <v>133</v>
      </c>
      <c r="AV54" s="168">
        <v>0</v>
      </c>
      <c r="AW54" s="168">
        <v>0</v>
      </c>
      <c r="AX54" s="136" t="s">
        <v>580</v>
      </c>
      <c r="AY54" s="138"/>
    </row>
    <row r="55" spans="1:51" x14ac:dyDescent="0.25">
      <c r="A55" s="133" t="s">
        <v>331</v>
      </c>
      <c r="B55" s="139" t="s">
        <v>332</v>
      </c>
      <c r="C55" s="172">
        <v>0</v>
      </c>
      <c r="D55" s="172">
        <v>0</v>
      </c>
      <c r="E55" s="171"/>
      <c r="F55" s="171"/>
      <c r="G55" s="172">
        <v>0</v>
      </c>
      <c r="H55" s="172">
        <v>0</v>
      </c>
      <c r="I55" s="170" t="s">
        <v>133</v>
      </c>
      <c r="J55" s="172">
        <v>0</v>
      </c>
      <c r="K55" s="170" t="s">
        <v>133</v>
      </c>
      <c r="L55" s="172">
        <v>0</v>
      </c>
      <c r="M55" s="170" t="s">
        <v>133</v>
      </c>
      <c r="N55" s="172">
        <v>0</v>
      </c>
      <c r="O55" s="170" t="s">
        <v>133</v>
      </c>
      <c r="P55" s="172">
        <v>0</v>
      </c>
      <c r="Q55" s="170" t="s">
        <v>133</v>
      </c>
      <c r="R55" s="172">
        <v>0</v>
      </c>
      <c r="S55" s="170" t="s">
        <v>133</v>
      </c>
      <c r="T55" s="172">
        <v>0</v>
      </c>
      <c r="U55" s="170" t="s">
        <v>133</v>
      </c>
      <c r="V55" s="172">
        <v>0</v>
      </c>
      <c r="W55" s="170" t="s">
        <v>133</v>
      </c>
      <c r="X55" s="172">
        <v>0</v>
      </c>
      <c r="Y55" s="170" t="s">
        <v>133</v>
      </c>
      <c r="Z55" s="172">
        <v>0</v>
      </c>
      <c r="AA55" s="170" t="s">
        <v>133</v>
      </c>
      <c r="AB55" s="172">
        <v>0</v>
      </c>
      <c r="AC55" s="170" t="s">
        <v>133</v>
      </c>
      <c r="AD55" s="172">
        <v>0</v>
      </c>
      <c r="AE55" s="170" t="s">
        <v>133</v>
      </c>
      <c r="AF55" s="172">
        <v>0</v>
      </c>
      <c r="AG55" s="170" t="s">
        <v>133</v>
      </c>
      <c r="AH55" s="172">
        <v>0</v>
      </c>
      <c r="AI55" s="170" t="s">
        <v>133</v>
      </c>
      <c r="AJ55" s="172">
        <v>0</v>
      </c>
      <c r="AK55" s="170" t="s">
        <v>133</v>
      </c>
      <c r="AL55" s="172">
        <v>0</v>
      </c>
      <c r="AM55" s="170" t="s">
        <v>133</v>
      </c>
      <c r="AN55" s="172">
        <v>0</v>
      </c>
      <c r="AO55" s="170" t="s">
        <v>133</v>
      </c>
      <c r="AP55" s="172">
        <v>0</v>
      </c>
      <c r="AQ55" s="170" t="s">
        <v>133</v>
      </c>
      <c r="AR55" s="172">
        <v>0</v>
      </c>
      <c r="AS55" s="170" t="s">
        <v>133</v>
      </c>
      <c r="AT55" s="172">
        <v>0</v>
      </c>
      <c r="AU55" s="170" t="s">
        <v>133</v>
      </c>
      <c r="AV55" s="168">
        <v>0</v>
      </c>
      <c r="AW55" s="168">
        <v>0</v>
      </c>
      <c r="AX55" s="136" t="s">
        <v>580</v>
      </c>
      <c r="AY55" s="138"/>
    </row>
    <row r="56" spans="1:51" x14ac:dyDescent="0.25">
      <c r="A56" s="133" t="s">
        <v>333</v>
      </c>
      <c r="B56" s="139" t="s">
        <v>334</v>
      </c>
      <c r="C56" s="172">
        <v>0</v>
      </c>
      <c r="D56" s="172">
        <v>0</v>
      </c>
      <c r="E56" s="171"/>
      <c r="F56" s="171"/>
      <c r="G56" s="172">
        <v>0</v>
      </c>
      <c r="H56" s="172">
        <v>0</v>
      </c>
      <c r="I56" s="170" t="s">
        <v>133</v>
      </c>
      <c r="J56" s="172">
        <v>0</v>
      </c>
      <c r="K56" s="170" t="s">
        <v>133</v>
      </c>
      <c r="L56" s="172">
        <v>0</v>
      </c>
      <c r="M56" s="170" t="s">
        <v>133</v>
      </c>
      <c r="N56" s="172">
        <v>0</v>
      </c>
      <c r="O56" s="170" t="s">
        <v>133</v>
      </c>
      <c r="P56" s="172">
        <v>0</v>
      </c>
      <c r="Q56" s="170" t="s">
        <v>133</v>
      </c>
      <c r="R56" s="172">
        <v>0</v>
      </c>
      <c r="S56" s="170" t="s">
        <v>133</v>
      </c>
      <c r="T56" s="172">
        <v>0</v>
      </c>
      <c r="U56" s="170" t="s">
        <v>133</v>
      </c>
      <c r="V56" s="172">
        <v>0</v>
      </c>
      <c r="W56" s="170" t="s">
        <v>133</v>
      </c>
      <c r="X56" s="172">
        <v>0</v>
      </c>
      <c r="Y56" s="170" t="s">
        <v>133</v>
      </c>
      <c r="Z56" s="172">
        <v>0</v>
      </c>
      <c r="AA56" s="170" t="s">
        <v>133</v>
      </c>
      <c r="AB56" s="172">
        <v>0</v>
      </c>
      <c r="AC56" s="170" t="s">
        <v>133</v>
      </c>
      <c r="AD56" s="172">
        <v>0</v>
      </c>
      <c r="AE56" s="170" t="s">
        <v>133</v>
      </c>
      <c r="AF56" s="172">
        <v>0</v>
      </c>
      <c r="AG56" s="170" t="s">
        <v>133</v>
      </c>
      <c r="AH56" s="172">
        <v>0</v>
      </c>
      <c r="AI56" s="170" t="s">
        <v>133</v>
      </c>
      <c r="AJ56" s="172">
        <v>0</v>
      </c>
      <c r="AK56" s="170" t="s">
        <v>133</v>
      </c>
      <c r="AL56" s="172">
        <v>0</v>
      </c>
      <c r="AM56" s="170" t="s">
        <v>133</v>
      </c>
      <c r="AN56" s="172">
        <v>0</v>
      </c>
      <c r="AO56" s="170" t="s">
        <v>133</v>
      </c>
      <c r="AP56" s="172">
        <v>0</v>
      </c>
      <c r="AQ56" s="170" t="s">
        <v>133</v>
      </c>
      <c r="AR56" s="172">
        <v>0</v>
      </c>
      <c r="AS56" s="170" t="s">
        <v>133</v>
      </c>
      <c r="AT56" s="172">
        <v>0</v>
      </c>
      <c r="AU56" s="170" t="s">
        <v>133</v>
      </c>
      <c r="AV56" s="168">
        <v>0</v>
      </c>
      <c r="AW56" s="168">
        <v>0</v>
      </c>
      <c r="AX56" s="136" t="s">
        <v>580</v>
      </c>
      <c r="AY56" s="138"/>
    </row>
    <row r="57" spans="1:51" ht="18.75" x14ac:dyDescent="0.25">
      <c r="A57" s="133" t="s">
        <v>335</v>
      </c>
      <c r="B57" s="139" t="s">
        <v>589</v>
      </c>
      <c r="C57" s="172">
        <v>139.79400000000001</v>
      </c>
      <c r="D57" s="172">
        <v>139.79400000000001</v>
      </c>
      <c r="E57" s="171"/>
      <c r="F57" s="171"/>
      <c r="G57" s="172">
        <v>0</v>
      </c>
      <c r="H57" s="172">
        <v>0</v>
      </c>
      <c r="I57" s="170" t="s">
        <v>133</v>
      </c>
      <c r="J57" s="172">
        <v>0</v>
      </c>
      <c r="K57" s="170" t="s">
        <v>133</v>
      </c>
      <c r="L57" s="172">
        <v>24.89</v>
      </c>
      <c r="M57" s="170" t="s">
        <v>591</v>
      </c>
      <c r="N57" s="172">
        <v>24.89</v>
      </c>
      <c r="O57" s="170" t="s">
        <v>591</v>
      </c>
      <c r="P57" s="172">
        <v>0</v>
      </c>
      <c r="Q57" s="170" t="s">
        <v>133</v>
      </c>
      <c r="R57" s="172">
        <v>0</v>
      </c>
      <c r="S57" s="170" t="s">
        <v>133</v>
      </c>
      <c r="T57" s="172">
        <v>0</v>
      </c>
      <c r="U57" s="170" t="s">
        <v>133</v>
      </c>
      <c r="V57" s="172">
        <v>114.90400000000001</v>
      </c>
      <c r="W57" s="170" t="s">
        <v>591</v>
      </c>
      <c r="X57" s="172">
        <v>114.90400000000001</v>
      </c>
      <c r="Y57" s="170" t="s">
        <v>591</v>
      </c>
      <c r="Z57" s="172">
        <v>0</v>
      </c>
      <c r="AA57" s="170" t="s">
        <v>133</v>
      </c>
      <c r="AB57" s="172">
        <v>0</v>
      </c>
      <c r="AC57" s="170" t="s">
        <v>133</v>
      </c>
      <c r="AD57" s="172">
        <v>0</v>
      </c>
      <c r="AE57" s="170" t="s">
        <v>133</v>
      </c>
      <c r="AF57" s="172">
        <v>0</v>
      </c>
      <c r="AG57" s="170" t="s">
        <v>133</v>
      </c>
      <c r="AH57" s="172">
        <v>0</v>
      </c>
      <c r="AI57" s="170" t="s">
        <v>133</v>
      </c>
      <c r="AJ57" s="172">
        <v>0</v>
      </c>
      <c r="AK57" s="170" t="s">
        <v>133</v>
      </c>
      <c r="AL57" s="172">
        <v>0</v>
      </c>
      <c r="AM57" s="170" t="s">
        <v>133</v>
      </c>
      <c r="AN57" s="172">
        <v>0</v>
      </c>
      <c r="AO57" s="170" t="s">
        <v>133</v>
      </c>
      <c r="AP57" s="172">
        <v>0</v>
      </c>
      <c r="AQ57" s="170" t="s">
        <v>133</v>
      </c>
      <c r="AR57" s="172">
        <v>0</v>
      </c>
      <c r="AS57" s="170" t="s">
        <v>133</v>
      </c>
      <c r="AT57" s="172">
        <v>0</v>
      </c>
      <c r="AU57" s="170" t="s">
        <v>133</v>
      </c>
      <c r="AV57" s="168">
        <v>139.79400000000001</v>
      </c>
      <c r="AW57" s="168">
        <v>139.79400000000001</v>
      </c>
      <c r="AX57" s="136" t="s">
        <v>580</v>
      </c>
      <c r="AY57" s="138"/>
    </row>
    <row r="58" spans="1:51" ht="36.75" customHeight="1" x14ac:dyDescent="0.25">
      <c r="A58" s="131" t="s">
        <v>581</v>
      </c>
      <c r="B58" s="144" t="s">
        <v>336</v>
      </c>
      <c r="C58" s="171"/>
      <c r="D58" s="168"/>
      <c r="E58" s="171"/>
      <c r="F58" s="171"/>
      <c r="G58" s="168"/>
      <c r="H58" s="171"/>
      <c r="I58" s="171"/>
      <c r="J58" s="171"/>
      <c r="K58" s="171"/>
      <c r="L58" s="171"/>
      <c r="M58" s="171"/>
      <c r="N58" s="171"/>
      <c r="O58" s="171"/>
      <c r="P58" s="168"/>
      <c r="Q58" s="168"/>
      <c r="R58" s="168"/>
      <c r="S58" s="168"/>
      <c r="T58" s="168"/>
      <c r="U58" s="168"/>
      <c r="V58" s="168"/>
      <c r="W58" s="168"/>
      <c r="X58" s="168"/>
      <c r="Y58" s="168"/>
      <c r="Z58" s="168"/>
      <c r="AA58" s="168"/>
      <c r="AB58" s="168"/>
      <c r="AC58" s="168"/>
      <c r="AD58" s="168"/>
      <c r="AE58" s="168"/>
      <c r="AF58" s="168"/>
      <c r="AG58" s="168"/>
      <c r="AH58" s="168"/>
      <c r="AI58" s="168"/>
      <c r="AJ58" s="168"/>
      <c r="AK58" s="168"/>
      <c r="AL58" s="168"/>
      <c r="AM58" s="168"/>
      <c r="AN58" s="168"/>
      <c r="AO58" s="168"/>
      <c r="AP58" s="168"/>
      <c r="AQ58" s="168"/>
      <c r="AR58" s="168"/>
      <c r="AS58" s="168"/>
      <c r="AT58" s="168"/>
      <c r="AU58" s="168"/>
      <c r="AV58" s="166"/>
      <c r="AW58" s="169"/>
      <c r="AX58" s="136"/>
      <c r="AY58" s="138"/>
    </row>
    <row r="59" spans="1:51" x14ac:dyDescent="0.25">
      <c r="A59" s="131" t="s">
        <v>582</v>
      </c>
      <c r="B59" s="132" t="s">
        <v>337</v>
      </c>
      <c r="C59" s="167"/>
      <c r="D59" s="167"/>
      <c r="E59" s="167"/>
      <c r="F59" s="167"/>
      <c r="G59" s="168"/>
      <c r="H59" s="167"/>
      <c r="I59" s="167"/>
      <c r="J59" s="167"/>
      <c r="K59" s="167"/>
      <c r="L59" s="167"/>
      <c r="M59" s="167"/>
      <c r="N59" s="167"/>
      <c r="O59" s="167"/>
      <c r="P59" s="168"/>
      <c r="Q59" s="168"/>
      <c r="R59" s="168"/>
      <c r="S59" s="168"/>
      <c r="T59" s="168"/>
      <c r="U59" s="168"/>
      <c r="V59" s="168"/>
      <c r="W59" s="168"/>
      <c r="X59" s="168"/>
      <c r="Y59" s="168"/>
      <c r="Z59" s="168"/>
      <c r="AA59" s="168"/>
      <c r="AB59" s="168"/>
      <c r="AC59" s="168"/>
      <c r="AD59" s="168"/>
      <c r="AE59" s="168"/>
      <c r="AF59" s="168"/>
      <c r="AG59" s="168"/>
      <c r="AH59" s="168"/>
      <c r="AI59" s="168"/>
      <c r="AJ59" s="168"/>
      <c r="AK59" s="168"/>
      <c r="AL59" s="168"/>
      <c r="AM59" s="168"/>
      <c r="AN59" s="168"/>
      <c r="AO59" s="168"/>
      <c r="AP59" s="168"/>
      <c r="AQ59" s="168"/>
      <c r="AR59" s="168"/>
      <c r="AS59" s="168"/>
      <c r="AT59" s="168"/>
      <c r="AU59" s="168"/>
      <c r="AV59" s="166"/>
      <c r="AW59" s="169"/>
      <c r="AX59" s="136"/>
      <c r="AY59" s="138"/>
    </row>
    <row r="60" spans="1:51" x14ac:dyDescent="0.25">
      <c r="A60" s="133" t="s">
        <v>338</v>
      </c>
      <c r="B60" s="145" t="s">
        <v>317</v>
      </c>
      <c r="C60" s="168"/>
      <c r="D60" s="168" t="s">
        <v>133</v>
      </c>
      <c r="E60" s="168"/>
      <c r="F60" s="168"/>
      <c r="G60" s="168" t="s">
        <v>133</v>
      </c>
      <c r="H60" s="168"/>
      <c r="I60" s="168"/>
      <c r="J60" s="168" t="s">
        <v>133</v>
      </c>
      <c r="K60" s="170" t="s">
        <v>133</v>
      </c>
      <c r="L60" s="168"/>
      <c r="M60" s="168"/>
      <c r="N60" s="168" t="s">
        <v>133</v>
      </c>
      <c r="O60" s="170" t="s">
        <v>133</v>
      </c>
      <c r="P60" s="168"/>
      <c r="Q60" s="168"/>
      <c r="R60" s="168" t="s">
        <v>133</v>
      </c>
      <c r="S60" s="170" t="s">
        <v>133</v>
      </c>
      <c r="T60" s="168"/>
      <c r="U60" s="168"/>
      <c r="V60" s="168" t="s">
        <v>133</v>
      </c>
      <c r="W60" s="170" t="s">
        <v>133</v>
      </c>
      <c r="X60" s="168"/>
      <c r="Y60" s="168"/>
      <c r="Z60" s="168" t="s">
        <v>133</v>
      </c>
      <c r="AA60" s="170" t="s">
        <v>133</v>
      </c>
      <c r="AB60" s="168"/>
      <c r="AC60" s="168"/>
      <c r="AD60" s="168" t="s">
        <v>133</v>
      </c>
      <c r="AE60" s="170" t="s">
        <v>133</v>
      </c>
      <c r="AF60" s="168"/>
      <c r="AG60" s="168"/>
      <c r="AH60" s="168" t="s">
        <v>133</v>
      </c>
      <c r="AI60" s="170" t="s">
        <v>133</v>
      </c>
      <c r="AJ60" s="168"/>
      <c r="AK60" s="168"/>
      <c r="AL60" s="168" t="s">
        <v>133</v>
      </c>
      <c r="AM60" s="170" t="s">
        <v>133</v>
      </c>
      <c r="AN60" s="168"/>
      <c r="AO60" s="168"/>
      <c r="AP60" s="168" t="s">
        <v>133</v>
      </c>
      <c r="AQ60" s="170" t="s">
        <v>133</v>
      </c>
      <c r="AR60" s="168"/>
      <c r="AS60" s="168"/>
      <c r="AT60" s="168" t="s">
        <v>133</v>
      </c>
      <c r="AU60" s="170" t="s">
        <v>133</v>
      </c>
      <c r="AV60" s="166"/>
      <c r="AW60" s="168" t="s">
        <v>133</v>
      </c>
      <c r="AX60" s="136"/>
      <c r="AY60" s="138"/>
    </row>
    <row r="61" spans="1:51" x14ac:dyDescent="0.25">
      <c r="A61" s="133" t="s">
        <v>339</v>
      </c>
      <c r="B61" s="145" t="s">
        <v>305</v>
      </c>
      <c r="C61" s="168"/>
      <c r="D61" s="168" t="s">
        <v>133</v>
      </c>
      <c r="E61" s="168"/>
      <c r="F61" s="168"/>
      <c r="G61" s="168" t="s">
        <v>133</v>
      </c>
      <c r="H61" s="168"/>
      <c r="I61" s="168"/>
      <c r="J61" s="168" t="s">
        <v>133</v>
      </c>
      <c r="K61" s="170" t="s">
        <v>133</v>
      </c>
      <c r="L61" s="168"/>
      <c r="M61" s="168"/>
      <c r="N61" s="168" t="s">
        <v>133</v>
      </c>
      <c r="O61" s="170" t="s">
        <v>133</v>
      </c>
      <c r="P61" s="168"/>
      <c r="Q61" s="168"/>
      <c r="R61" s="168" t="s">
        <v>133</v>
      </c>
      <c r="S61" s="170" t="s">
        <v>133</v>
      </c>
      <c r="T61" s="168"/>
      <c r="U61" s="168"/>
      <c r="V61" s="168" t="s">
        <v>133</v>
      </c>
      <c r="W61" s="170" t="s">
        <v>133</v>
      </c>
      <c r="X61" s="168"/>
      <c r="Y61" s="168"/>
      <c r="Z61" s="168" t="s">
        <v>133</v>
      </c>
      <c r="AA61" s="170" t="s">
        <v>133</v>
      </c>
      <c r="AB61" s="168"/>
      <c r="AC61" s="168"/>
      <c r="AD61" s="168" t="s">
        <v>133</v>
      </c>
      <c r="AE61" s="170" t="s">
        <v>133</v>
      </c>
      <c r="AF61" s="168"/>
      <c r="AG61" s="168"/>
      <c r="AH61" s="168" t="s">
        <v>133</v>
      </c>
      <c r="AI61" s="170" t="s">
        <v>133</v>
      </c>
      <c r="AJ61" s="168"/>
      <c r="AK61" s="168"/>
      <c r="AL61" s="168" t="s">
        <v>133</v>
      </c>
      <c r="AM61" s="170" t="s">
        <v>133</v>
      </c>
      <c r="AN61" s="168"/>
      <c r="AO61" s="168"/>
      <c r="AP61" s="168" t="s">
        <v>133</v>
      </c>
      <c r="AQ61" s="170" t="s">
        <v>133</v>
      </c>
      <c r="AR61" s="168"/>
      <c r="AS61" s="168"/>
      <c r="AT61" s="168" t="s">
        <v>133</v>
      </c>
      <c r="AU61" s="170" t="s">
        <v>133</v>
      </c>
      <c r="AV61" s="166"/>
      <c r="AW61" s="168" t="s">
        <v>133</v>
      </c>
    </row>
    <row r="62" spans="1:51" x14ac:dyDescent="0.25">
      <c r="A62" s="133" t="s">
        <v>340</v>
      </c>
      <c r="B62" s="145" t="s">
        <v>307</v>
      </c>
      <c r="C62" s="168"/>
      <c r="D62" s="168" t="s">
        <v>133</v>
      </c>
      <c r="E62" s="168"/>
      <c r="F62" s="168"/>
      <c r="G62" s="168" t="s">
        <v>133</v>
      </c>
      <c r="H62" s="168"/>
      <c r="I62" s="168"/>
      <c r="J62" s="168" t="s">
        <v>133</v>
      </c>
      <c r="K62" s="170" t="s">
        <v>133</v>
      </c>
      <c r="L62" s="168"/>
      <c r="M62" s="168"/>
      <c r="N62" s="168" t="s">
        <v>133</v>
      </c>
      <c r="O62" s="170" t="s">
        <v>133</v>
      </c>
      <c r="P62" s="168"/>
      <c r="Q62" s="168"/>
      <c r="R62" s="168" t="s">
        <v>133</v>
      </c>
      <c r="S62" s="170" t="s">
        <v>133</v>
      </c>
      <c r="T62" s="168"/>
      <c r="U62" s="168"/>
      <c r="V62" s="168" t="s">
        <v>133</v>
      </c>
      <c r="W62" s="170" t="s">
        <v>133</v>
      </c>
      <c r="X62" s="168"/>
      <c r="Y62" s="168"/>
      <c r="Z62" s="168" t="s">
        <v>133</v>
      </c>
      <c r="AA62" s="170" t="s">
        <v>133</v>
      </c>
      <c r="AB62" s="168"/>
      <c r="AC62" s="168"/>
      <c r="AD62" s="168" t="s">
        <v>133</v>
      </c>
      <c r="AE62" s="170" t="s">
        <v>133</v>
      </c>
      <c r="AF62" s="168"/>
      <c r="AG62" s="168"/>
      <c r="AH62" s="168" t="s">
        <v>133</v>
      </c>
      <c r="AI62" s="170" t="s">
        <v>133</v>
      </c>
      <c r="AJ62" s="168"/>
      <c r="AK62" s="168"/>
      <c r="AL62" s="168" t="s">
        <v>133</v>
      </c>
      <c r="AM62" s="170" t="s">
        <v>133</v>
      </c>
      <c r="AN62" s="168"/>
      <c r="AO62" s="168"/>
      <c r="AP62" s="168" t="s">
        <v>133</v>
      </c>
      <c r="AQ62" s="170" t="s">
        <v>133</v>
      </c>
      <c r="AR62" s="168"/>
      <c r="AS62" s="168"/>
      <c r="AT62" s="168" t="s">
        <v>133</v>
      </c>
      <c r="AU62" s="170" t="s">
        <v>133</v>
      </c>
      <c r="AV62" s="166"/>
      <c r="AW62" s="168" t="s">
        <v>133</v>
      </c>
    </row>
    <row r="63" spans="1:51" x14ac:dyDescent="0.25">
      <c r="A63" s="133" t="s">
        <v>341</v>
      </c>
      <c r="B63" s="145" t="s">
        <v>342</v>
      </c>
      <c r="C63" s="168"/>
      <c r="D63" s="168" t="s">
        <v>133</v>
      </c>
      <c r="E63" s="168"/>
      <c r="F63" s="168"/>
      <c r="G63" s="168" t="s">
        <v>133</v>
      </c>
      <c r="H63" s="168"/>
      <c r="I63" s="168"/>
      <c r="J63" s="168" t="s">
        <v>133</v>
      </c>
      <c r="K63" s="170" t="s">
        <v>133</v>
      </c>
      <c r="L63" s="168"/>
      <c r="M63" s="168"/>
      <c r="N63" s="168" t="s">
        <v>133</v>
      </c>
      <c r="O63" s="170" t="s">
        <v>133</v>
      </c>
      <c r="P63" s="168"/>
      <c r="Q63" s="168"/>
      <c r="R63" s="168" t="s">
        <v>133</v>
      </c>
      <c r="S63" s="170" t="s">
        <v>133</v>
      </c>
      <c r="T63" s="168"/>
      <c r="U63" s="168"/>
      <c r="V63" s="168" t="s">
        <v>133</v>
      </c>
      <c r="W63" s="170" t="s">
        <v>133</v>
      </c>
      <c r="X63" s="168"/>
      <c r="Y63" s="168"/>
      <c r="Z63" s="168" t="s">
        <v>133</v>
      </c>
      <c r="AA63" s="170" t="s">
        <v>133</v>
      </c>
      <c r="AB63" s="168"/>
      <c r="AC63" s="168"/>
      <c r="AD63" s="168" t="s">
        <v>133</v>
      </c>
      <c r="AE63" s="170" t="s">
        <v>133</v>
      </c>
      <c r="AF63" s="168"/>
      <c r="AG63" s="168"/>
      <c r="AH63" s="168" t="s">
        <v>133</v>
      </c>
      <c r="AI63" s="170" t="s">
        <v>133</v>
      </c>
      <c r="AJ63" s="168"/>
      <c r="AK63" s="168"/>
      <c r="AL63" s="168" t="s">
        <v>133</v>
      </c>
      <c r="AM63" s="170" t="s">
        <v>133</v>
      </c>
      <c r="AN63" s="168"/>
      <c r="AO63" s="168"/>
      <c r="AP63" s="168" t="s">
        <v>133</v>
      </c>
      <c r="AQ63" s="170" t="s">
        <v>133</v>
      </c>
      <c r="AR63" s="168"/>
      <c r="AS63" s="168"/>
      <c r="AT63" s="168" t="s">
        <v>133</v>
      </c>
      <c r="AU63" s="170" t="s">
        <v>133</v>
      </c>
      <c r="AV63" s="166"/>
      <c r="AW63" s="168" t="s">
        <v>133</v>
      </c>
    </row>
    <row r="64" spans="1:51" ht="18.75" x14ac:dyDescent="0.25">
      <c r="A64" s="133" t="s">
        <v>343</v>
      </c>
      <c r="B64" s="139" t="s">
        <v>589</v>
      </c>
      <c r="C64" s="168"/>
      <c r="D64" s="168" t="s">
        <v>133</v>
      </c>
      <c r="E64" s="168"/>
      <c r="F64" s="168"/>
      <c r="G64" s="168" t="s">
        <v>133</v>
      </c>
      <c r="H64" s="168"/>
      <c r="I64" s="168"/>
      <c r="J64" s="168" t="s">
        <v>133</v>
      </c>
      <c r="K64" s="170" t="s">
        <v>133</v>
      </c>
      <c r="L64" s="168"/>
      <c r="M64" s="168"/>
      <c r="N64" s="168" t="s">
        <v>133</v>
      </c>
      <c r="O64" s="170" t="s">
        <v>133</v>
      </c>
      <c r="P64" s="168"/>
      <c r="Q64" s="168"/>
      <c r="R64" s="168" t="s">
        <v>133</v>
      </c>
      <c r="S64" s="170" t="s">
        <v>133</v>
      </c>
      <c r="T64" s="168"/>
      <c r="U64" s="168"/>
      <c r="V64" s="168" t="s">
        <v>133</v>
      </c>
      <c r="W64" s="170" t="s">
        <v>133</v>
      </c>
      <c r="X64" s="168"/>
      <c r="Y64" s="168"/>
      <c r="Z64" s="168" t="s">
        <v>133</v>
      </c>
      <c r="AA64" s="170" t="s">
        <v>133</v>
      </c>
      <c r="AB64" s="168"/>
      <c r="AC64" s="168"/>
      <c r="AD64" s="168" t="s">
        <v>133</v>
      </c>
      <c r="AE64" s="170" t="s">
        <v>133</v>
      </c>
      <c r="AF64" s="168"/>
      <c r="AG64" s="168"/>
      <c r="AH64" s="168" t="s">
        <v>133</v>
      </c>
      <c r="AI64" s="170" t="s">
        <v>133</v>
      </c>
      <c r="AJ64" s="168"/>
      <c r="AK64" s="168"/>
      <c r="AL64" s="168" t="s">
        <v>133</v>
      </c>
      <c r="AM64" s="170" t="s">
        <v>133</v>
      </c>
      <c r="AN64" s="168"/>
      <c r="AO64" s="168"/>
      <c r="AP64" s="168" t="s">
        <v>133</v>
      </c>
      <c r="AQ64" s="170" t="s">
        <v>133</v>
      </c>
      <c r="AR64" s="168"/>
      <c r="AS64" s="168"/>
      <c r="AT64" s="168" t="s">
        <v>133</v>
      </c>
      <c r="AU64" s="170" t="s">
        <v>133</v>
      </c>
      <c r="AV64" s="166"/>
      <c r="AW64" s="168" t="s">
        <v>133</v>
      </c>
    </row>
    <row r="65" spans="1:51" ht="11.1" customHeight="1" x14ac:dyDescent="0.25">
      <c r="A65" s="146"/>
      <c r="B65" s="147"/>
      <c r="C65" s="148"/>
      <c r="D65" s="148"/>
      <c r="E65" s="146"/>
      <c r="F65" s="146"/>
      <c r="G65" s="148"/>
      <c r="H65" s="148"/>
      <c r="I65" s="149"/>
      <c r="J65" s="148"/>
      <c r="K65" s="149"/>
      <c r="L65" s="148"/>
      <c r="M65" s="146"/>
      <c r="N65" s="116"/>
      <c r="O65" s="150"/>
      <c r="P65" s="116"/>
      <c r="Q65" s="150"/>
      <c r="R65" s="116"/>
      <c r="S65" s="117"/>
      <c r="T65" s="116"/>
      <c r="W65" s="151"/>
      <c r="Y65" s="151"/>
      <c r="AC65" s="151"/>
      <c r="AI65" s="151"/>
    </row>
    <row r="66" spans="1:51" x14ac:dyDescent="0.25">
      <c r="A66" s="115"/>
      <c r="B66" s="152"/>
      <c r="C66" s="152"/>
      <c r="D66" s="152"/>
      <c r="E66" s="152"/>
      <c r="F66" s="152"/>
      <c r="G66" s="152"/>
      <c r="H66" s="152"/>
      <c r="I66" s="152"/>
      <c r="J66" s="152"/>
      <c r="K66" s="152"/>
      <c r="L66" s="152"/>
      <c r="M66" s="153"/>
      <c r="N66" s="154"/>
      <c r="O66" s="154"/>
      <c r="P66" s="154"/>
      <c r="Q66" s="153"/>
      <c r="R66" s="154"/>
      <c r="S66" s="154"/>
      <c r="T66" s="154"/>
      <c r="W66" s="118"/>
      <c r="AA66" s="118"/>
      <c r="AE66" s="118"/>
      <c r="AI66" s="118"/>
      <c r="AM66" s="118"/>
      <c r="AQ66" s="118"/>
      <c r="AU66" s="118"/>
    </row>
    <row r="67" spans="1:51" x14ac:dyDescent="0.25">
      <c r="A67" s="115"/>
      <c r="B67" s="115"/>
      <c r="C67" s="116"/>
      <c r="D67" s="116"/>
      <c r="E67" s="117"/>
      <c r="F67" s="117"/>
      <c r="L67" s="116"/>
      <c r="M67" s="116"/>
      <c r="N67" s="117"/>
      <c r="O67" s="116"/>
      <c r="P67" s="116"/>
      <c r="Q67" s="116"/>
      <c r="R67" s="116"/>
      <c r="S67" s="116"/>
      <c r="T67" s="116"/>
      <c r="U67" s="117"/>
      <c r="V67" s="116"/>
      <c r="W67" s="116"/>
      <c r="X67" s="117"/>
      <c r="Y67" s="116"/>
      <c r="Z67" s="116"/>
      <c r="AA67" s="116"/>
      <c r="AB67" s="117"/>
      <c r="AC67" s="116"/>
      <c r="AD67" s="116"/>
      <c r="AE67" s="116"/>
      <c r="AF67" s="116"/>
      <c r="AG67" s="116"/>
      <c r="AH67" s="116"/>
      <c r="AI67" s="117"/>
      <c r="AJ67" s="116"/>
      <c r="AK67" s="116"/>
      <c r="AL67" s="116"/>
      <c r="AN67" s="116"/>
      <c r="AO67" s="116"/>
      <c r="AP67" s="117"/>
      <c r="AQ67" s="116"/>
      <c r="AR67" s="116"/>
      <c r="AS67" s="116"/>
      <c r="AU67" s="116"/>
      <c r="AV67" s="116"/>
      <c r="AW67" s="117"/>
      <c r="AX67" s="116"/>
      <c r="AY67" s="116"/>
    </row>
    <row r="68" spans="1:51" x14ac:dyDescent="0.25">
      <c r="A68" s="115"/>
      <c r="B68" s="155"/>
      <c r="C68" s="155"/>
      <c r="D68" s="155"/>
      <c r="E68" s="155"/>
      <c r="F68" s="155"/>
      <c r="G68" s="155"/>
      <c r="H68" s="155"/>
      <c r="I68" s="155"/>
      <c r="J68" s="156"/>
      <c r="K68" s="157"/>
      <c r="L68" s="116"/>
      <c r="M68" s="117"/>
      <c r="N68" s="116"/>
      <c r="O68" s="117"/>
      <c r="P68" s="116"/>
      <c r="Q68" s="117"/>
      <c r="R68" s="116"/>
      <c r="S68" s="117"/>
      <c r="T68" s="116"/>
    </row>
    <row r="69" spans="1:51" x14ac:dyDescent="0.25">
      <c r="A69" s="115"/>
      <c r="B69" s="115"/>
      <c r="C69" s="116"/>
      <c r="D69" s="116"/>
      <c r="E69" s="117"/>
      <c r="F69" s="117"/>
      <c r="L69" s="116"/>
      <c r="M69" s="117"/>
      <c r="N69" s="116"/>
      <c r="O69" s="117"/>
      <c r="P69" s="116"/>
      <c r="Q69" s="117"/>
      <c r="R69" s="116"/>
      <c r="S69" s="117"/>
      <c r="T69" s="116"/>
    </row>
    <row r="70" spans="1:51" x14ac:dyDescent="0.25">
      <c r="A70" s="115"/>
      <c r="B70" s="152"/>
      <c r="C70" s="152"/>
      <c r="D70" s="152"/>
      <c r="E70" s="152"/>
      <c r="F70" s="152"/>
      <c r="G70" s="152"/>
      <c r="H70" s="152"/>
      <c r="I70" s="152"/>
      <c r="J70" s="154"/>
      <c r="K70" s="153"/>
      <c r="L70" s="116"/>
      <c r="M70" s="117"/>
      <c r="N70" s="116"/>
      <c r="O70" s="117"/>
      <c r="P70" s="116"/>
      <c r="Q70" s="117"/>
      <c r="R70" s="116"/>
      <c r="S70" s="117"/>
      <c r="T70" s="116"/>
    </row>
    <row r="71" spans="1:51" x14ac:dyDescent="0.25">
      <c r="A71" s="115"/>
      <c r="B71" s="158"/>
      <c r="C71" s="159"/>
      <c r="D71" s="159"/>
      <c r="E71" s="160"/>
      <c r="F71" s="160"/>
      <c r="L71" s="116"/>
      <c r="M71" s="117"/>
      <c r="N71" s="161"/>
      <c r="O71" s="117"/>
      <c r="P71" s="116"/>
      <c r="Q71" s="117"/>
      <c r="R71" s="116"/>
      <c r="S71" s="117"/>
      <c r="T71" s="116"/>
    </row>
    <row r="72" spans="1:51" x14ac:dyDescent="0.25">
      <c r="A72" s="115"/>
      <c r="B72" s="152"/>
      <c r="C72" s="152"/>
      <c r="D72" s="152"/>
      <c r="E72" s="152"/>
      <c r="F72" s="152"/>
      <c r="G72" s="152"/>
      <c r="H72" s="152"/>
      <c r="I72" s="152"/>
      <c r="J72" s="154"/>
      <c r="K72" s="153"/>
      <c r="L72" s="116"/>
      <c r="M72" s="117"/>
      <c r="N72" s="161"/>
      <c r="O72" s="117"/>
      <c r="P72" s="116"/>
      <c r="Q72" s="117"/>
      <c r="R72" s="116"/>
      <c r="S72" s="117"/>
      <c r="T72" s="116"/>
    </row>
    <row r="73" spans="1:51" x14ac:dyDescent="0.25">
      <c r="A73" s="115"/>
      <c r="B73" s="155"/>
      <c r="C73" s="155"/>
      <c r="D73" s="155"/>
      <c r="E73" s="155"/>
      <c r="F73" s="155"/>
      <c r="G73" s="155"/>
      <c r="H73" s="155"/>
      <c r="I73" s="155"/>
      <c r="J73" s="156"/>
      <c r="K73" s="157"/>
      <c r="L73" s="116"/>
      <c r="M73" s="117"/>
      <c r="N73" s="116"/>
      <c r="O73" s="117"/>
      <c r="P73" s="116"/>
      <c r="Q73" s="117"/>
      <c r="R73" s="116"/>
      <c r="S73" s="117"/>
      <c r="T73" s="116"/>
    </row>
    <row r="74" spans="1:51" x14ac:dyDescent="0.25">
      <c r="A74" s="115"/>
      <c r="B74" s="152"/>
      <c r="C74" s="152"/>
      <c r="D74" s="152"/>
      <c r="E74" s="152"/>
      <c r="F74" s="152"/>
      <c r="G74" s="152"/>
      <c r="H74" s="152"/>
      <c r="I74" s="152"/>
      <c r="J74" s="154"/>
      <c r="K74" s="153"/>
      <c r="L74" s="116"/>
      <c r="M74" s="117"/>
      <c r="N74" s="116"/>
      <c r="O74" s="117"/>
      <c r="P74" s="116"/>
      <c r="Q74" s="117"/>
      <c r="R74" s="116"/>
      <c r="S74" s="117"/>
      <c r="T74" s="116"/>
    </row>
    <row r="75" spans="1:51" x14ac:dyDescent="0.25">
      <c r="A75" s="115"/>
      <c r="B75" s="162"/>
      <c r="C75" s="162"/>
      <c r="D75" s="162"/>
      <c r="E75" s="162"/>
      <c r="F75" s="162"/>
      <c r="G75" s="162"/>
      <c r="H75" s="162"/>
      <c r="I75" s="162"/>
      <c r="J75" s="159"/>
      <c r="K75" s="160"/>
      <c r="L75" s="159"/>
      <c r="M75" s="160"/>
      <c r="N75" s="116"/>
      <c r="O75" s="117"/>
      <c r="P75" s="116"/>
      <c r="Q75" s="117"/>
      <c r="R75" s="116"/>
      <c r="S75" s="117"/>
      <c r="T75" s="116"/>
    </row>
    <row r="76" spans="1:51" x14ac:dyDescent="0.25">
      <c r="A76" s="115"/>
      <c r="B76" s="162"/>
      <c r="C76" s="159"/>
      <c r="D76" s="159"/>
      <c r="E76" s="160"/>
      <c r="F76" s="160"/>
      <c r="L76" s="116"/>
      <c r="M76" s="117"/>
      <c r="N76" s="116"/>
      <c r="O76" s="117"/>
      <c r="P76" s="116"/>
      <c r="Q76" s="117"/>
      <c r="R76" s="116"/>
      <c r="S76" s="117"/>
      <c r="T76" s="116"/>
    </row>
    <row r="77" spans="1:51" x14ac:dyDescent="0.25">
      <c r="A77" s="115"/>
      <c r="B77" s="163"/>
      <c r="C77" s="163"/>
      <c r="D77" s="163"/>
      <c r="E77" s="163"/>
      <c r="F77" s="163"/>
      <c r="G77" s="163"/>
      <c r="H77" s="163"/>
      <c r="I77" s="163"/>
      <c r="J77" s="164"/>
      <c r="K77" s="165"/>
      <c r="L77" s="116"/>
      <c r="M77" s="117"/>
      <c r="N77" s="116"/>
      <c r="O77" s="117"/>
      <c r="P77" s="116"/>
      <c r="Q77" s="117"/>
      <c r="R77" s="116"/>
      <c r="S77" s="117"/>
      <c r="T77" s="116"/>
    </row>
    <row r="78" spans="1:51" x14ac:dyDescent="0.25">
      <c r="A78" s="115"/>
      <c r="B78" s="115"/>
      <c r="C78" s="116"/>
      <c r="D78" s="116"/>
      <c r="E78" s="117"/>
      <c r="F78" s="117"/>
      <c r="L78" s="116"/>
      <c r="M78" s="117"/>
      <c r="N78" s="116"/>
      <c r="O78" s="117"/>
      <c r="P78" s="116"/>
      <c r="Q78" s="117"/>
      <c r="R78" s="116"/>
      <c r="S78" s="117"/>
      <c r="T78" s="116"/>
    </row>
    <row r="79" spans="1:51" x14ac:dyDescent="0.25">
      <c r="A79" s="115"/>
      <c r="B79" s="115"/>
      <c r="C79" s="116"/>
      <c r="D79" s="116"/>
      <c r="E79" s="117"/>
      <c r="F79" s="117"/>
      <c r="L79" s="116"/>
      <c r="M79" s="117"/>
      <c r="N79" s="116"/>
      <c r="O79" s="117"/>
      <c r="P79" s="116"/>
      <c r="Q79" s="117"/>
      <c r="R79" s="116"/>
      <c r="S79" s="117"/>
      <c r="T79" s="116"/>
    </row>
    <row r="80" spans="1:51" x14ac:dyDescent="0.25">
      <c r="G80" s="118"/>
      <c r="H80" s="118"/>
      <c r="I80" s="119"/>
      <c r="J80" s="118"/>
      <c r="K80" s="119"/>
    </row>
    <row r="81" spans="3:49" x14ac:dyDescent="0.25">
      <c r="C81" s="121"/>
      <c r="D81" s="121"/>
      <c r="E81" s="121"/>
      <c r="F81" s="121"/>
      <c r="G81" s="118"/>
      <c r="H81" s="118"/>
      <c r="I81" s="119"/>
      <c r="J81" s="118"/>
      <c r="K81" s="119"/>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row>
    <row r="82" spans="3:49" x14ac:dyDescent="0.25">
      <c r="C82" s="121"/>
      <c r="D82" s="121"/>
      <c r="E82" s="121"/>
      <c r="F82" s="121"/>
      <c r="G82" s="118"/>
      <c r="H82" s="118"/>
      <c r="I82" s="119"/>
      <c r="J82" s="118"/>
      <c r="K82" s="119"/>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row>
    <row r="83" spans="3:49" x14ac:dyDescent="0.25">
      <c r="C83" s="121"/>
      <c r="D83" s="121"/>
      <c r="E83" s="121"/>
      <c r="F83" s="121"/>
      <c r="G83" s="118"/>
      <c r="H83" s="118"/>
      <c r="I83" s="119"/>
      <c r="J83" s="118"/>
      <c r="K83" s="119"/>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row>
    <row r="84" spans="3:49" x14ac:dyDescent="0.25">
      <c r="C84" s="121"/>
      <c r="D84" s="121"/>
      <c r="E84" s="121"/>
      <c r="F84" s="121"/>
      <c r="G84" s="118"/>
      <c r="H84" s="118"/>
      <c r="I84" s="119"/>
      <c r="J84" s="118"/>
      <c r="K84" s="119"/>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row>
    <row r="85" spans="3:49" x14ac:dyDescent="0.25">
      <c r="C85" s="121"/>
      <c r="D85" s="121"/>
      <c r="E85" s="121"/>
      <c r="F85" s="121"/>
      <c r="G85" s="118"/>
      <c r="H85" s="118"/>
      <c r="I85" s="119"/>
      <c r="J85" s="118"/>
      <c r="K85" s="119"/>
      <c r="L85" s="121"/>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row>
    <row r="86" spans="3:49" x14ac:dyDescent="0.25">
      <c r="C86" s="121"/>
      <c r="D86" s="121"/>
      <c r="E86" s="121"/>
      <c r="F86" s="121"/>
      <c r="G86" s="118"/>
      <c r="H86" s="118"/>
      <c r="I86" s="119"/>
      <c r="J86" s="118"/>
      <c r="K86" s="119"/>
      <c r="L86" s="121"/>
      <c r="M86" s="121"/>
      <c r="N86" s="121"/>
      <c r="O86" s="121"/>
      <c r="P86" s="121"/>
      <c r="Q86" s="121"/>
      <c r="R86" s="121"/>
      <c r="S86" s="121"/>
      <c r="T86" s="121"/>
      <c r="U86" s="121"/>
      <c r="V86" s="121"/>
      <c r="W86" s="121"/>
      <c r="X86" s="121"/>
      <c r="Y86" s="121"/>
      <c r="Z86" s="121"/>
      <c r="AA86" s="121"/>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row>
    <row r="87" spans="3:49" x14ac:dyDescent="0.25">
      <c r="C87" s="121"/>
      <c r="D87" s="121"/>
      <c r="E87" s="121"/>
      <c r="F87" s="121"/>
      <c r="G87" s="118"/>
      <c r="H87" s="118"/>
      <c r="I87" s="119"/>
      <c r="J87" s="118"/>
      <c r="K87" s="119"/>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121"/>
      <c r="AJ87" s="121"/>
      <c r="AK87" s="121"/>
      <c r="AL87" s="121"/>
      <c r="AM87" s="121"/>
      <c r="AN87" s="121"/>
      <c r="AO87" s="121"/>
      <c r="AP87" s="121"/>
      <c r="AQ87" s="121"/>
      <c r="AR87" s="121"/>
      <c r="AS87" s="121"/>
      <c r="AT87" s="121"/>
      <c r="AU87" s="121"/>
      <c r="AV87" s="121"/>
      <c r="AW87" s="121"/>
    </row>
    <row r="88" spans="3:49" x14ac:dyDescent="0.25">
      <c r="C88" s="121"/>
      <c r="D88" s="121"/>
      <c r="E88" s="121"/>
      <c r="F88" s="121"/>
      <c r="G88" s="118"/>
      <c r="H88" s="118"/>
      <c r="I88" s="119"/>
      <c r="J88" s="118"/>
      <c r="K88" s="119"/>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21"/>
      <c r="AL88" s="121"/>
      <c r="AM88" s="121"/>
      <c r="AN88" s="121"/>
      <c r="AO88" s="121"/>
      <c r="AP88" s="121"/>
      <c r="AQ88" s="121"/>
      <c r="AR88" s="121"/>
      <c r="AS88" s="121"/>
      <c r="AT88" s="121"/>
      <c r="AU88" s="121"/>
      <c r="AV88" s="121"/>
      <c r="AW88" s="121"/>
    </row>
    <row r="89" spans="3:49" x14ac:dyDescent="0.25">
      <c r="C89" s="121"/>
      <c r="D89" s="121"/>
      <c r="E89" s="121"/>
      <c r="F89" s="121"/>
      <c r="G89" s="118"/>
      <c r="H89" s="118"/>
      <c r="I89" s="119"/>
      <c r="J89" s="118"/>
      <c r="K89" s="119"/>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121"/>
      <c r="AL89" s="121"/>
      <c r="AM89" s="121"/>
      <c r="AN89" s="121"/>
      <c r="AO89" s="121"/>
      <c r="AP89" s="121"/>
      <c r="AQ89" s="121"/>
      <c r="AR89" s="121"/>
      <c r="AS89" s="121"/>
      <c r="AT89" s="121"/>
      <c r="AU89" s="121"/>
      <c r="AV89" s="121"/>
      <c r="AW89" s="121"/>
    </row>
    <row r="90" spans="3:49" x14ac:dyDescent="0.25">
      <c r="C90" s="121"/>
      <c r="D90" s="121"/>
      <c r="E90" s="121"/>
      <c r="F90" s="121"/>
      <c r="G90" s="118"/>
      <c r="H90" s="118"/>
      <c r="I90" s="119"/>
      <c r="J90" s="118"/>
      <c r="K90" s="119"/>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21"/>
      <c r="AL90" s="121"/>
      <c r="AM90" s="121"/>
      <c r="AN90" s="121"/>
      <c r="AO90" s="121"/>
      <c r="AP90" s="121"/>
      <c r="AQ90" s="121"/>
      <c r="AR90" s="121"/>
      <c r="AS90" s="121"/>
      <c r="AT90" s="121"/>
      <c r="AU90" s="121"/>
      <c r="AV90" s="121"/>
      <c r="AW90" s="121"/>
    </row>
    <row r="91" spans="3:49" x14ac:dyDescent="0.25">
      <c r="C91" s="121"/>
      <c r="D91" s="121"/>
      <c r="E91" s="121"/>
      <c r="F91" s="121"/>
      <c r="G91" s="118"/>
      <c r="H91" s="118"/>
      <c r="I91" s="119"/>
      <c r="J91" s="118"/>
      <c r="K91" s="119"/>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1"/>
      <c r="AT91" s="121"/>
      <c r="AU91" s="121"/>
      <c r="AV91" s="121"/>
      <c r="AW91" s="121"/>
    </row>
    <row r="92" spans="3:49" x14ac:dyDescent="0.25">
      <c r="C92" s="121"/>
      <c r="D92" s="121"/>
      <c r="E92" s="121"/>
      <c r="F92" s="121"/>
      <c r="G92" s="118"/>
      <c r="H92" s="118"/>
      <c r="I92" s="119"/>
      <c r="J92" s="118"/>
      <c r="K92" s="119"/>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21"/>
      <c r="AT92" s="121"/>
      <c r="AU92" s="121"/>
      <c r="AV92" s="121"/>
      <c r="AW92" s="121"/>
    </row>
  </sheetData>
  <mergeCells count="46">
    <mergeCell ref="P21:Q21"/>
    <mergeCell ref="R21:S21"/>
    <mergeCell ref="L20:O20"/>
    <mergeCell ref="P20:S20"/>
    <mergeCell ref="T20:W20"/>
    <mergeCell ref="T21:U21"/>
    <mergeCell ref="V21:W21"/>
    <mergeCell ref="H20:K20"/>
    <mergeCell ref="H21:I21"/>
    <mergeCell ref="J21:K21"/>
    <mergeCell ref="L21:M21"/>
    <mergeCell ref="N21:O21"/>
    <mergeCell ref="A20:A22"/>
    <mergeCell ref="B20:B22"/>
    <mergeCell ref="C20:D21"/>
    <mergeCell ref="E20:F21"/>
    <mergeCell ref="G20:G22"/>
    <mergeCell ref="X21:Y21"/>
    <mergeCell ref="Z21:AA21"/>
    <mergeCell ref="AB21:AC21"/>
    <mergeCell ref="AJ20:AM20"/>
    <mergeCell ref="AN20:AQ20"/>
    <mergeCell ref="AR21:AS21"/>
    <mergeCell ref="AD21:AE21"/>
    <mergeCell ref="AF21:AG21"/>
    <mergeCell ref="AH21:AI21"/>
    <mergeCell ref="AJ21:AK21"/>
    <mergeCell ref="AL21:AM21"/>
    <mergeCell ref="AN21:AO21"/>
    <mergeCell ref="AP21:AQ21"/>
    <mergeCell ref="AR20:AU20"/>
    <mergeCell ref="AV20:AW21"/>
    <mergeCell ref="AT21:AU21"/>
    <mergeCell ref="A4:U4"/>
    <mergeCell ref="A6:U6"/>
    <mergeCell ref="A8:U8"/>
    <mergeCell ref="A9:U9"/>
    <mergeCell ref="F11:N11"/>
    <mergeCell ref="A12:U12"/>
    <mergeCell ref="A14:U14"/>
    <mergeCell ref="A15:U15"/>
    <mergeCell ref="A16:U16"/>
    <mergeCell ref="A18:U18"/>
    <mergeCell ref="X20:AA20"/>
    <mergeCell ref="AB20:AE20"/>
    <mergeCell ref="AF20:AI20"/>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2"/>
  <sheetViews>
    <sheetView zoomScale="70" zoomScaleNormal="70" workbookViewId="0">
      <selection activeCell="N28" sqref="N28:N3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6.140625" style="8" customWidth="1"/>
    <col min="16" max="16" width="15.85546875" style="8" customWidth="1"/>
    <col min="17" max="17" width="15.7109375" style="8" customWidth="1"/>
    <col min="18" max="18" width="20" style="8" customWidth="1"/>
    <col min="19" max="19" width="9" style="8" customWidth="1"/>
    <col min="20" max="20" width="13.7109375" style="8" customWidth="1"/>
    <col min="21" max="21" width="14.5703125" style="8" customWidth="1"/>
    <col min="22" max="22" width="13.85546875" style="8" customWidth="1"/>
    <col min="23" max="23" width="22.5703125" style="8" customWidth="1"/>
    <col min="24" max="24" width="14.85546875" style="8" customWidth="1"/>
    <col min="25" max="25" width="23.85546875" style="8" customWidth="1"/>
    <col min="26" max="26" width="12.5703125" style="8" customWidth="1"/>
    <col min="27" max="27" width="14.85546875" style="8" customWidth="1"/>
    <col min="28" max="28" width="17" style="8" customWidth="1"/>
    <col min="29" max="29" width="23.85546875" style="8" customWidth="1"/>
    <col min="30" max="30" width="16.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48" ht="15.75" x14ac:dyDescent="0.25">
      <c r="C1" s="1" t="s">
        <v>133</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75" x14ac:dyDescent="0.25">
      <c r="C2" s="1" t="s">
        <v>133</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75" x14ac:dyDescent="0.25">
      <c r="C3" s="1" t="s">
        <v>133</v>
      </c>
      <c r="J3" s="1" t="s">
        <v>2</v>
      </c>
      <c r="M3"/>
      <c r="N3"/>
      <c r="O3"/>
      <c r="P3"/>
      <c r="Q3"/>
      <c r="R3"/>
      <c r="S3"/>
      <c r="T3"/>
      <c r="U3"/>
      <c r="V3"/>
      <c r="W3"/>
      <c r="X3"/>
      <c r="Y3"/>
      <c r="Z3"/>
      <c r="AA3"/>
      <c r="AB3"/>
      <c r="AC3"/>
      <c r="AD3"/>
      <c r="AE3"/>
      <c r="AF3"/>
      <c r="AG3"/>
      <c r="AH3"/>
      <c r="AI3"/>
      <c r="AJ3"/>
      <c r="AK3"/>
      <c r="AL3"/>
      <c r="AM3"/>
      <c r="AN3"/>
      <c r="AO3"/>
      <c r="AP3"/>
      <c r="AQ3"/>
      <c r="AR3"/>
      <c r="AS3"/>
      <c r="AT3"/>
      <c r="AU3"/>
      <c r="AV3"/>
    </row>
    <row r="4" spans="1:48" ht="15" x14ac:dyDescent="0.25">
      <c r="M4"/>
      <c r="N4"/>
      <c r="O4"/>
      <c r="P4"/>
      <c r="Q4"/>
      <c r="R4"/>
      <c r="S4"/>
      <c r="T4"/>
      <c r="U4"/>
      <c r="V4"/>
      <c r="W4"/>
      <c r="X4"/>
      <c r="Y4"/>
      <c r="Z4"/>
      <c r="AA4"/>
      <c r="AB4"/>
      <c r="AC4"/>
      <c r="AD4"/>
      <c r="AE4"/>
      <c r="AF4"/>
      <c r="AG4"/>
      <c r="AH4"/>
      <c r="AI4"/>
      <c r="AJ4"/>
      <c r="AK4"/>
      <c r="AL4"/>
      <c r="AM4"/>
      <c r="AN4"/>
      <c r="AO4"/>
      <c r="AP4"/>
      <c r="AQ4"/>
      <c r="AR4"/>
      <c r="AS4"/>
      <c r="AT4"/>
      <c r="AU4"/>
      <c r="AV4"/>
    </row>
    <row r="5" spans="1:48" ht="15.75" x14ac:dyDescent="0.25">
      <c r="A5" s="183" t="s">
        <v>601</v>
      </c>
      <c r="B5" s="183"/>
      <c r="C5" s="183"/>
      <c r="D5" s="183"/>
      <c r="E5" s="183"/>
      <c r="F5" s="183"/>
      <c r="G5" s="183"/>
      <c r="H5" s="183"/>
      <c r="I5" s="183"/>
      <c r="J5" s="183"/>
      <c r="K5" s="183"/>
      <c r="L5" s="183"/>
      <c r="M5"/>
      <c r="N5"/>
      <c r="O5"/>
      <c r="P5"/>
      <c r="Q5"/>
      <c r="R5"/>
      <c r="S5"/>
      <c r="T5"/>
      <c r="U5"/>
      <c r="V5"/>
      <c r="W5"/>
      <c r="X5"/>
      <c r="Y5"/>
      <c r="Z5"/>
      <c r="AA5"/>
      <c r="AB5"/>
      <c r="AC5"/>
      <c r="AD5"/>
      <c r="AE5"/>
      <c r="AF5"/>
      <c r="AG5"/>
      <c r="AH5"/>
      <c r="AI5"/>
      <c r="AJ5"/>
      <c r="AK5"/>
      <c r="AL5"/>
      <c r="AM5"/>
      <c r="AN5"/>
      <c r="AO5"/>
      <c r="AP5"/>
      <c r="AQ5"/>
      <c r="AR5"/>
      <c r="AS5"/>
      <c r="AT5"/>
      <c r="AU5"/>
      <c r="AV5"/>
    </row>
    <row r="6" spans="1:48" ht="15" x14ac:dyDescent="0.25">
      <c r="M6"/>
      <c r="N6"/>
      <c r="O6"/>
      <c r="P6"/>
      <c r="Q6"/>
      <c r="R6"/>
      <c r="S6"/>
      <c r="T6"/>
      <c r="U6"/>
      <c r="V6"/>
      <c r="W6"/>
      <c r="X6"/>
      <c r="Y6"/>
      <c r="Z6"/>
      <c r="AA6"/>
      <c r="AB6"/>
      <c r="AC6"/>
      <c r="AD6"/>
      <c r="AE6"/>
      <c r="AF6"/>
      <c r="AG6"/>
      <c r="AH6"/>
      <c r="AI6"/>
      <c r="AJ6"/>
      <c r="AK6"/>
      <c r="AL6"/>
      <c r="AM6"/>
      <c r="AN6"/>
      <c r="AO6"/>
      <c r="AP6"/>
      <c r="AQ6"/>
      <c r="AR6"/>
      <c r="AS6"/>
      <c r="AT6"/>
      <c r="AU6"/>
      <c r="AV6"/>
    </row>
    <row r="7" spans="1:48" ht="18.75" x14ac:dyDescent="0.3">
      <c r="A7" s="184" t="s">
        <v>3</v>
      </c>
      <c r="B7" s="184"/>
      <c r="C7" s="184"/>
      <c r="D7" s="184"/>
      <c r="E7" s="184"/>
      <c r="F7" s="184"/>
      <c r="G7" s="184"/>
      <c r="H7" s="184"/>
      <c r="I7" s="184"/>
      <c r="J7" s="184"/>
      <c r="K7" s="184"/>
      <c r="L7" s="184"/>
      <c r="M7"/>
      <c r="N7"/>
      <c r="O7"/>
      <c r="P7"/>
      <c r="Q7"/>
      <c r="R7"/>
      <c r="S7"/>
      <c r="T7"/>
      <c r="U7"/>
      <c r="V7"/>
      <c r="W7"/>
      <c r="X7"/>
      <c r="Y7"/>
      <c r="Z7"/>
      <c r="AA7"/>
      <c r="AB7"/>
      <c r="AC7"/>
      <c r="AD7"/>
      <c r="AE7"/>
      <c r="AF7"/>
      <c r="AG7"/>
      <c r="AH7"/>
      <c r="AI7"/>
      <c r="AJ7"/>
      <c r="AK7"/>
      <c r="AL7"/>
      <c r="AM7"/>
      <c r="AN7"/>
      <c r="AO7"/>
      <c r="AP7"/>
      <c r="AQ7"/>
      <c r="AR7"/>
      <c r="AS7"/>
      <c r="AT7"/>
      <c r="AU7"/>
      <c r="AV7"/>
    </row>
    <row r="8" spans="1:48" ht="15" x14ac:dyDescent="0.25">
      <c r="M8"/>
      <c r="N8"/>
      <c r="O8"/>
      <c r="P8"/>
      <c r="Q8"/>
      <c r="R8"/>
      <c r="S8"/>
      <c r="T8"/>
      <c r="U8"/>
      <c r="V8"/>
      <c r="W8"/>
      <c r="X8"/>
      <c r="Y8"/>
      <c r="Z8"/>
      <c r="AA8"/>
      <c r="AB8"/>
      <c r="AC8"/>
      <c r="AD8"/>
      <c r="AE8"/>
      <c r="AF8"/>
      <c r="AG8"/>
      <c r="AH8"/>
      <c r="AI8"/>
      <c r="AJ8"/>
      <c r="AK8"/>
      <c r="AL8"/>
      <c r="AM8"/>
      <c r="AN8"/>
      <c r="AO8"/>
      <c r="AP8"/>
      <c r="AQ8"/>
      <c r="AR8"/>
      <c r="AS8"/>
      <c r="AT8"/>
      <c r="AU8"/>
      <c r="AV8"/>
    </row>
    <row r="9" spans="1:48" ht="15.75" x14ac:dyDescent="0.25">
      <c r="A9" s="183" t="s">
        <v>484</v>
      </c>
      <c r="B9" s="183"/>
      <c r="C9" s="183"/>
      <c r="D9" s="183"/>
      <c r="E9" s="183"/>
      <c r="F9" s="183"/>
      <c r="G9" s="183"/>
      <c r="H9" s="183"/>
      <c r="I9" s="183"/>
      <c r="J9" s="183"/>
      <c r="K9" s="183"/>
      <c r="L9" s="183"/>
      <c r="M9"/>
      <c r="N9"/>
      <c r="O9"/>
      <c r="P9"/>
      <c r="Q9"/>
      <c r="R9"/>
      <c r="S9"/>
      <c r="T9"/>
      <c r="U9"/>
      <c r="V9"/>
      <c r="W9"/>
      <c r="X9"/>
      <c r="Y9"/>
      <c r="Z9"/>
      <c r="AA9"/>
      <c r="AB9"/>
      <c r="AC9"/>
      <c r="AD9"/>
      <c r="AE9"/>
      <c r="AF9"/>
      <c r="AG9"/>
      <c r="AH9"/>
      <c r="AI9"/>
      <c r="AJ9"/>
      <c r="AK9"/>
      <c r="AL9"/>
      <c r="AM9"/>
      <c r="AN9"/>
      <c r="AO9"/>
      <c r="AP9"/>
      <c r="AQ9"/>
      <c r="AR9"/>
      <c r="AS9"/>
      <c r="AT9"/>
      <c r="AU9"/>
      <c r="AV9"/>
    </row>
    <row r="10" spans="1:48" ht="15.75" x14ac:dyDescent="0.25">
      <c r="A10" s="181" t="s">
        <v>4</v>
      </c>
      <c r="B10" s="181"/>
      <c r="C10" s="181"/>
      <c r="D10" s="181"/>
      <c r="E10" s="181"/>
      <c r="F10" s="181"/>
      <c r="G10" s="181"/>
      <c r="H10" s="181"/>
      <c r="I10" s="181"/>
      <c r="J10" s="181"/>
      <c r="K10" s="181"/>
      <c r="L10" s="181"/>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1" spans="1:48" ht="15"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ht="15.75" x14ac:dyDescent="0.25">
      <c r="A12" s="183" t="s">
        <v>537</v>
      </c>
      <c r="B12" s="183"/>
      <c r="C12" s="183"/>
      <c r="D12" s="183"/>
      <c r="E12" s="183"/>
      <c r="F12" s="183"/>
      <c r="G12" s="183"/>
      <c r="H12" s="183"/>
      <c r="I12" s="183"/>
      <c r="J12" s="183"/>
      <c r="K12" s="183"/>
      <c r="L12" s="183"/>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75" x14ac:dyDescent="0.25">
      <c r="A13" s="181" t="s">
        <v>5</v>
      </c>
      <c r="B13" s="181"/>
      <c r="C13" s="181"/>
      <c r="D13" s="181"/>
      <c r="E13" s="181"/>
      <c r="F13" s="181"/>
      <c r="G13" s="181"/>
      <c r="H13" s="181"/>
      <c r="I13" s="181"/>
      <c r="J13" s="181"/>
      <c r="K13" s="181"/>
      <c r="L13" s="181"/>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4" spans="1:48" ht="15"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ht="15.75" x14ac:dyDescent="0.25">
      <c r="A15" s="180" t="s">
        <v>6</v>
      </c>
      <c r="B15" s="180"/>
      <c r="C15" s="180"/>
      <c r="D15" s="180"/>
      <c r="E15" s="180"/>
      <c r="F15" s="180"/>
      <c r="G15" s="180"/>
      <c r="H15" s="180"/>
      <c r="I15" s="180"/>
      <c r="J15" s="180"/>
      <c r="K15" s="180"/>
      <c r="L15" s="180"/>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75" x14ac:dyDescent="0.25">
      <c r="A16" s="181" t="s">
        <v>7</v>
      </c>
      <c r="B16" s="181"/>
      <c r="C16" s="181"/>
      <c r="D16" s="181"/>
      <c r="E16" s="181"/>
      <c r="F16" s="181"/>
      <c r="G16" s="181"/>
      <c r="H16" s="181"/>
      <c r="I16" s="181"/>
      <c r="J16" s="181"/>
      <c r="K16" s="181"/>
      <c r="L16" s="181"/>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7" spans="1:48" ht="15" x14ac:dyDescent="0.25"/>
    <row r="18" spans="1:48" ht="18.75" x14ac:dyDescent="0.3">
      <c r="A18" s="187" t="s">
        <v>344</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26" customFormat="1" ht="15.75" x14ac:dyDescent="0.25">
      <c r="A20" s="243" t="s">
        <v>345</v>
      </c>
      <c r="B20" s="243" t="s">
        <v>346</v>
      </c>
      <c r="C20" s="243" t="s">
        <v>347</v>
      </c>
      <c r="D20" s="243" t="s">
        <v>348</v>
      </c>
      <c r="E20" s="246" t="s">
        <v>349</v>
      </c>
      <c r="F20" s="246"/>
      <c r="G20" s="246"/>
      <c r="H20" s="246"/>
      <c r="I20" s="246"/>
      <c r="J20" s="246"/>
      <c r="K20" s="246"/>
      <c r="L20" s="246"/>
      <c r="M20" s="243" t="s">
        <v>350</v>
      </c>
      <c r="N20" s="243" t="s">
        <v>351</v>
      </c>
      <c r="O20" s="243" t="s">
        <v>352</v>
      </c>
      <c r="P20" s="243" t="s">
        <v>353</v>
      </c>
      <c r="Q20" s="243" t="s">
        <v>354</v>
      </c>
      <c r="R20" s="243" t="s">
        <v>355</v>
      </c>
      <c r="S20" s="246" t="s">
        <v>356</v>
      </c>
      <c r="T20" s="246"/>
      <c r="U20" s="243" t="s">
        <v>357</v>
      </c>
      <c r="V20" s="243" t="s">
        <v>358</v>
      </c>
      <c r="W20" s="243" t="s">
        <v>359</v>
      </c>
      <c r="X20" s="243" t="s">
        <v>360</v>
      </c>
      <c r="Y20" s="243" t="s">
        <v>361</v>
      </c>
      <c r="Z20" s="243" t="s">
        <v>362</v>
      </c>
      <c r="AA20" s="243" t="s">
        <v>363</v>
      </c>
      <c r="AB20" s="243" t="s">
        <v>364</v>
      </c>
      <c r="AC20" s="243" t="s">
        <v>365</v>
      </c>
      <c r="AD20" s="243" t="s">
        <v>366</v>
      </c>
      <c r="AE20" s="243" t="s">
        <v>367</v>
      </c>
      <c r="AF20" s="246" t="s">
        <v>368</v>
      </c>
      <c r="AG20" s="246"/>
      <c r="AH20" s="246"/>
      <c r="AI20" s="246"/>
      <c r="AJ20" s="246"/>
      <c r="AK20" s="246"/>
      <c r="AL20" s="246" t="s">
        <v>369</v>
      </c>
      <c r="AM20" s="246"/>
      <c r="AN20" s="246"/>
      <c r="AO20" s="246"/>
      <c r="AP20" s="246" t="s">
        <v>370</v>
      </c>
      <c r="AQ20" s="246"/>
      <c r="AR20" s="243" t="s">
        <v>371</v>
      </c>
      <c r="AS20" s="243" t="s">
        <v>372</v>
      </c>
      <c r="AT20" s="243" t="s">
        <v>373</v>
      </c>
      <c r="AU20" s="243" t="s">
        <v>374</v>
      </c>
      <c r="AV20" s="243" t="s">
        <v>375</v>
      </c>
    </row>
    <row r="21" spans="1:48" s="26" customFormat="1" ht="15.75" x14ac:dyDescent="0.25">
      <c r="A21" s="244"/>
      <c r="B21" s="244"/>
      <c r="C21" s="244"/>
      <c r="D21" s="244"/>
      <c r="E21" s="243" t="s">
        <v>376</v>
      </c>
      <c r="F21" s="243" t="s">
        <v>328</v>
      </c>
      <c r="G21" s="243" t="s">
        <v>330</v>
      </c>
      <c r="H21" s="243" t="s">
        <v>332</v>
      </c>
      <c r="I21" s="243" t="s">
        <v>377</v>
      </c>
      <c r="J21" s="243" t="s">
        <v>378</v>
      </c>
      <c r="K21" s="243" t="s">
        <v>379</v>
      </c>
      <c r="L21" s="243" t="s">
        <v>144</v>
      </c>
      <c r="M21" s="244"/>
      <c r="N21" s="244"/>
      <c r="O21" s="244"/>
      <c r="P21" s="244"/>
      <c r="Q21" s="244"/>
      <c r="R21" s="244"/>
      <c r="S21" s="243" t="s">
        <v>212</v>
      </c>
      <c r="T21" s="243" t="s">
        <v>380</v>
      </c>
      <c r="U21" s="244"/>
      <c r="V21" s="244"/>
      <c r="W21" s="244"/>
      <c r="X21" s="244"/>
      <c r="Y21" s="244"/>
      <c r="Z21" s="244"/>
      <c r="AA21" s="244"/>
      <c r="AB21" s="244"/>
      <c r="AC21" s="244"/>
      <c r="AD21" s="244"/>
      <c r="AE21" s="244"/>
      <c r="AF21" s="246" t="s">
        <v>381</v>
      </c>
      <c r="AG21" s="246"/>
      <c r="AH21" s="246" t="s">
        <v>382</v>
      </c>
      <c r="AI21" s="246"/>
      <c r="AJ21" s="243" t="s">
        <v>383</v>
      </c>
      <c r="AK21" s="243" t="s">
        <v>384</v>
      </c>
      <c r="AL21" s="243" t="s">
        <v>385</v>
      </c>
      <c r="AM21" s="243" t="s">
        <v>386</v>
      </c>
      <c r="AN21" s="243" t="s">
        <v>387</v>
      </c>
      <c r="AO21" s="243" t="s">
        <v>388</v>
      </c>
      <c r="AP21" s="243" t="s">
        <v>389</v>
      </c>
      <c r="AQ21" s="243" t="s">
        <v>380</v>
      </c>
      <c r="AR21" s="244"/>
      <c r="AS21" s="244"/>
      <c r="AT21" s="244"/>
      <c r="AU21" s="244"/>
      <c r="AV21" s="244"/>
    </row>
    <row r="22" spans="1:48" s="26" customFormat="1" ht="47.25" x14ac:dyDescent="0.25">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58" t="s">
        <v>390</v>
      </c>
      <c r="AG22" s="58" t="s">
        <v>391</v>
      </c>
      <c r="AH22" s="58" t="s">
        <v>212</v>
      </c>
      <c r="AI22" s="58" t="s">
        <v>380</v>
      </c>
      <c r="AJ22" s="245"/>
      <c r="AK22" s="245"/>
      <c r="AL22" s="245"/>
      <c r="AM22" s="245"/>
      <c r="AN22" s="245"/>
      <c r="AO22" s="245"/>
      <c r="AP22" s="245"/>
      <c r="AQ22" s="245"/>
      <c r="AR22" s="245"/>
      <c r="AS22" s="245"/>
      <c r="AT22" s="245"/>
      <c r="AU22" s="245"/>
      <c r="AV22" s="245"/>
    </row>
    <row r="23" spans="1:48" s="26"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79" customFormat="1" ht="145.5" customHeight="1" x14ac:dyDescent="0.25">
      <c r="A24" s="71">
        <v>1</v>
      </c>
      <c r="B24" s="71" t="s">
        <v>392</v>
      </c>
      <c r="C24" s="71" t="s">
        <v>393</v>
      </c>
      <c r="D24" s="72" t="s">
        <v>485</v>
      </c>
      <c r="E24" s="71"/>
      <c r="F24" s="71"/>
      <c r="G24" s="71"/>
      <c r="H24" s="71"/>
      <c r="I24" s="28">
        <v>24.89</v>
      </c>
      <c r="J24" s="71"/>
      <c r="K24" s="71"/>
      <c r="L24" s="71"/>
      <c r="M24" s="72" t="s">
        <v>394</v>
      </c>
      <c r="N24" s="81" t="s">
        <v>520</v>
      </c>
      <c r="O24" s="74" t="s">
        <v>392</v>
      </c>
      <c r="P24" s="75">
        <v>3733.9035699999999</v>
      </c>
      <c r="Q24" s="74" t="s">
        <v>533</v>
      </c>
      <c r="R24" s="75">
        <v>2893.77529</v>
      </c>
      <c r="S24" s="74" t="s">
        <v>521</v>
      </c>
      <c r="T24" s="74" t="s">
        <v>522</v>
      </c>
      <c r="U24" s="76">
        <v>11</v>
      </c>
      <c r="V24" s="74">
        <v>1</v>
      </c>
      <c r="W24" s="74" t="s">
        <v>517</v>
      </c>
      <c r="X24" s="77">
        <v>2873</v>
      </c>
      <c r="Y24" s="74"/>
      <c r="Z24" s="74"/>
      <c r="AA24" s="74"/>
      <c r="AB24" s="75">
        <v>2873</v>
      </c>
      <c r="AC24" s="74" t="s">
        <v>517</v>
      </c>
      <c r="AD24" s="75">
        <v>3390.14</v>
      </c>
      <c r="AE24" s="75">
        <v>3390.14</v>
      </c>
      <c r="AF24" s="76">
        <v>704804</v>
      </c>
      <c r="AG24" s="74" t="s">
        <v>395</v>
      </c>
      <c r="AH24" s="78">
        <v>42611</v>
      </c>
      <c r="AI24" s="78">
        <v>42619</v>
      </c>
      <c r="AJ24" s="74" t="s">
        <v>397</v>
      </c>
      <c r="AK24" s="74" t="s">
        <v>396</v>
      </c>
      <c r="AL24" s="74" t="s">
        <v>398</v>
      </c>
      <c r="AM24" s="247" t="s">
        <v>399</v>
      </c>
      <c r="AN24" s="247"/>
      <c r="AO24" s="247"/>
      <c r="AP24" s="74" t="s">
        <v>523</v>
      </c>
      <c r="AQ24" s="74" t="s">
        <v>486</v>
      </c>
      <c r="AR24" s="74" t="s">
        <v>523</v>
      </c>
      <c r="AS24" s="78">
        <v>42658</v>
      </c>
      <c r="AT24" s="78">
        <v>42750</v>
      </c>
      <c r="AU24" s="71"/>
      <c r="AV24" s="71"/>
    </row>
    <row r="25" spans="1:48" s="26" customFormat="1" ht="78.75" customHeight="1" x14ac:dyDescent="0.25">
      <c r="A25" s="185">
        <v>2</v>
      </c>
      <c r="B25" s="185" t="s">
        <v>392</v>
      </c>
      <c r="C25" s="185" t="s">
        <v>393</v>
      </c>
      <c r="D25" s="185" t="s">
        <v>487</v>
      </c>
      <c r="E25" s="185"/>
      <c r="F25" s="185"/>
      <c r="G25" s="185"/>
      <c r="H25" s="185"/>
      <c r="I25" s="248">
        <v>24.89</v>
      </c>
      <c r="J25" s="185"/>
      <c r="K25" s="185"/>
      <c r="L25" s="185"/>
      <c r="M25" s="243" t="s">
        <v>488</v>
      </c>
      <c r="N25" s="243" t="s">
        <v>481</v>
      </c>
      <c r="O25" s="254" t="s">
        <v>518</v>
      </c>
      <c r="P25" s="251">
        <v>48747.574000000001</v>
      </c>
      <c r="Q25" s="185" t="s">
        <v>519</v>
      </c>
      <c r="R25" s="251">
        <v>48747.574000000001</v>
      </c>
      <c r="S25" s="185" t="s">
        <v>510</v>
      </c>
      <c r="T25" s="185" t="s">
        <v>511</v>
      </c>
      <c r="U25" s="266">
        <v>7</v>
      </c>
      <c r="V25" s="266">
        <v>3</v>
      </c>
      <c r="W25" s="69" t="s">
        <v>482</v>
      </c>
      <c r="X25" s="59">
        <v>46310.119650000001</v>
      </c>
      <c r="Y25" s="69" t="s">
        <v>482</v>
      </c>
      <c r="Z25" s="269"/>
      <c r="AA25" s="185"/>
      <c r="AB25" s="272">
        <v>48662.427750000003</v>
      </c>
      <c r="AC25" s="243" t="s">
        <v>517</v>
      </c>
      <c r="AD25" s="257">
        <v>57421.664750000004</v>
      </c>
      <c r="AE25" s="260">
        <v>57421.664750000004</v>
      </c>
      <c r="AF25" s="263">
        <v>812289</v>
      </c>
      <c r="AG25" s="185" t="s">
        <v>395</v>
      </c>
      <c r="AH25" s="185" t="s">
        <v>489</v>
      </c>
      <c r="AI25" s="285">
        <v>42839</v>
      </c>
      <c r="AJ25" s="185" t="s">
        <v>491</v>
      </c>
      <c r="AK25" s="185" t="s">
        <v>490</v>
      </c>
      <c r="AL25" s="254" t="s">
        <v>534</v>
      </c>
      <c r="AM25" s="276" t="s">
        <v>492</v>
      </c>
      <c r="AN25" s="277"/>
      <c r="AO25" s="278"/>
      <c r="AP25" s="185" t="s">
        <v>493</v>
      </c>
      <c r="AQ25" s="285">
        <v>42912</v>
      </c>
      <c r="AR25" s="185" t="s">
        <v>493</v>
      </c>
      <c r="AS25" s="275" t="s">
        <v>493</v>
      </c>
      <c r="AT25" s="275">
        <v>43008</v>
      </c>
      <c r="AU25" s="185"/>
      <c r="AV25" s="185"/>
    </row>
    <row r="26" spans="1:48" s="26" customFormat="1" ht="78.75" customHeight="1" x14ac:dyDescent="0.25">
      <c r="A26" s="189"/>
      <c r="B26" s="189"/>
      <c r="C26" s="189"/>
      <c r="D26" s="189"/>
      <c r="E26" s="189"/>
      <c r="F26" s="189"/>
      <c r="G26" s="189"/>
      <c r="H26" s="189"/>
      <c r="I26" s="249"/>
      <c r="J26" s="189"/>
      <c r="K26" s="189"/>
      <c r="L26" s="189"/>
      <c r="M26" s="244"/>
      <c r="N26" s="244"/>
      <c r="O26" s="255"/>
      <c r="P26" s="252"/>
      <c r="Q26" s="189"/>
      <c r="R26" s="252"/>
      <c r="S26" s="189"/>
      <c r="T26" s="189"/>
      <c r="U26" s="267"/>
      <c r="V26" s="267"/>
      <c r="W26" s="69" t="s">
        <v>517</v>
      </c>
      <c r="X26" s="59">
        <v>48662.427750000003</v>
      </c>
      <c r="Y26" s="69"/>
      <c r="Z26" s="270"/>
      <c r="AA26" s="189"/>
      <c r="AB26" s="273"/>
      <c r="AC26" s="244"/>
      <c r="AD26" s="258"/>
      <c r="AE26" s="261"/>
      <c r="AF26" s="264"/>
      <c r="AG26" s="189"/>
      <c r="AH26" s="189"/>
      <c r="AI26" s="286"/>
      <c r="AJ26" s="189"/>
      <c r="AK26" s="189"/>
      <c r="AL26" s="255"/>
      <c r="AM26" s="279"/>
      <c r="AN26" s="280"/>
      <c r="AO26" s="281"/>
      <c r="AP26" s="189"/>
      <c r="AQ26" s="286"/>
      <c r="AR26" s="189"/>
      <c r="AS26" s="288"/>
      <c r="AT26" s="189"/>
      <c r="AU26" s="189"/>
      <c r="AV26" s="189"/>
    </row>
    <row r="27" spans="1:48" s="26" customFormat="1" ht="78.75" customHeight="1" x14ac:dyDescent="0.25">
      <c r="A27" s="186"/>
      <c r="B27" s="186"/>
      <c r="C27" s="186"/>
      <c r="D27" s="186"/>
      <c r="E27" s="186"/>
      <c r="F27" s="186"/>
      <c r="G27" s="186"/>
      <c r="H27" s="186"/>
      <c r="I27" s="250"/>
      <c r="J27" s="186"/>
      <c r="K27" s="186"/>
      <c r="L27" s="186"/>
      <c r="M27" s="245"/>
      <c r="N27" s="245"/>
      <c r="O27" s="256"/>
      <c r="P27" s="253"/>
      <c r="Q27" s="186"/>
      <c r="R27" s="253"/>
      <c r="S27" s="186"/>
      <c r="T27" s="186"/>
      <c r="U27" s="268"/>
      <c r="V27" s="268"/>
      <c r="W27" s="69" t="s">
        <v>483</v>
      </c>
      <c r="X27" s="59">
        <v>48711.739629999996</v>
      </c>
      <c r="Y27" s="69" t="s">
        <v>483</v>
      </c>
      <c r="Z27" s="271"/>
      <c r="AA27" s="186"/>
      <c r="AB27" s="274"/>
      <c r="AC27" s="245"/>
      <c r="AD27" s="259"/>
      <c r="AE27" s="262"/>
      <c r="AF27" s="265"/>
      <c r="AG27" s="186"/>
      <c r="AH27" s="186"/>
      <c r="AI27" s="287"/>
      <c r="AJ27" s="186"/>
      <c r="AK27" s="186"/>
      <c r="AL27" s="256"/>
      <c r="AM27" s="282"/>
      <c r="AN27" s="283"/>
      <c r="AO27" s="284"/>
      <c r="AP27" s="186"/>
      <c r="AQ27" s="287"/>
      <c r="AR27" s="186"/>
      <c r="AS27" s="289"/>
      <c r="AT27" s="186"/>
      <c r="AU27" s="186"/>
      <c r="AV27" s="186"/>
    </row>
    <row r="28" spans="1:48" s="79" customFormat="1" ht="99.95" customHeight="1" x14ac:dyDescent="0.25">
      <c r="A28" s="185">
        <v>3</v>
      </c>
      <c r="B28" s="185" t="s">
        <v>392</v>
      </c>
      <c r="C28" s="185" t="s">
        <v>393</v>
      </c>
      <c r="D28" s="290">
        <v>44075</v>
      </c>
      <c r="E28" s="185" t="s">
        <v>508</v>
      </c>
      <c r="F28" s="185" t="s">
        <v>508</v>
      </c>
      <c r="G28" s="185" t="s">
        <v>508</v>
      </c>
      <c r="H28" s="185" t="s">
        <v>508</v>
      </c>
      <c r="I28" s="291">
        <v>32.78</v>
      </c>
      <c r="J28" s="185" t="s">
        <v>508</v>
      </c>
      <c r="K28" s="185" t="s">
        <v>508</v>
      </c>
      <c r="L28" s="185" t="s">
        <v>508</v>
      </c>
      <c r="M28" s="185" t="s">
        <v>488</v>
      </c>
      <c r="N28" s="243" t="s">
        <v>524</v>
      </c>
      <c r="O28" s="294" t="s">
        <v>392</v>
      </c>
      <c r="P28" s="295">
        <v>25173.13003</v>
      </c>
      <c r="Q28" s="185" t="s">
        <v>519</v>
      </c>
      <c r="R28" s="295">
        <v>17621.191019999998</v>
      </c>
      <c r="S28" s="185" t="s">
        <v>525</v>
      </c>
      <c r="T28" s="185" t="s">
        <v>525</v>
      </c>
      <c r="U28" s="269">
        <v>15</v>
      </c>
      <c r="V28" s="269">
        <v>5</v>
      </c>
      <c r="W28" s="73" t="s">
        <v>517</v>
      </c>
      <c r="X28" s="80">
        <v>17544.89659</v>
      </c>
      <c r="Y28" s="73"/>
      <c r="Z28" s="269">
        <v>1</v>
      </c>
      <c r="AA28" s="80">
        <v>14068.13559</v>
      </c>
      <c r="AB28" s="298">
        <v>14068.13559</v>
      </c>
      <c r="AC28" s="185" t="s">
        <v>526</v>
      </c>
      <c r="AD28" s="295">
        <v>16600.400000000001</v>
      </c>
      <c r="AE28" s="295">
        <v>16600.400000000001</v>
      </c>
      <c r="AF28" s="269">
        <v>917663</v>
      </c>
      <c r="AG28" s="185" t="s">
        <v>395</v>
      </c>
      <c r="AH28" s="275">
        <v>43069</v>
      </c>
      <c r="AI28" s="275">
        <v>43046</v>
      </c>
      <c r="AJ28" s="185" t="s">
        <v>527</v>
      </c>
      <c r="AK28" s="185" t="s">
        <v>528</v>
      </c>
      <c r="AL28" s="185"/>
      <c r="AM28" s="301"/>
      <c r="AN28" s="302"/>
      <c r="AO28" s="303"/>
      <c r="AP28" s="185" t="s">
        <v>529</v>
      </c>
      <c r="AQ28" s="185" t="s">
        <v>530</v>
      </c>
      <c r="AR28" s="275">
        <v>43769</v>
      </c>
      <c r="AS28" s="275">
        <v>43739</v>
      </c>
      <c r="AT28" s="275">
        <v>44104</v>
      </c>
      <c r="AU28" s="185"/>
      <c r="AV28" s="185"/>
    </row>
    <row r="29" spans="1:48" s="79" customFormat="1" ht="99.95" customHeight="1" x14ac:dyDescent="0.25">
      <c r="A29" s="189"/>
      <c r="B29" s="189"/>
      <c r="C29" s="189"/>
      <c r="D29" s="189"/>
      <c r="E29" s="189"/>
      <c r="F29" s="189"/>
      <c r="G29" s="189"/>
      <c r="H29" s="189"/>
      <c r="I29" s="292"/>
      <c r="J29" s="189"/>
      <c r="K29" s="189"/>
      <c r="L29" s="189"/>
      <c r="M29" s="189"/>
      <c r="N29" s="244"/>
      <c r="O29" s="286"/>
      <c r="P29" s="296"/>
      <c r="Q29" s="189"/>
      <c r="R29" s="296"/>
      <c r="S29" s="189"/>
      <c r="T29" s="189"/>
      <c r="U29" s="270"/>
      <c r="V29" s="270"/>
      <c r="W29" s="73" t="s">
        <v>531</v>
      </c>
      <c r="X29" s="80">
        <v>17445</v>
      </c>
      <c r="Y29" s="73"/>
      <c r="Z29" s="270"/>
      <c r="AA29" s="80">
        <v>16211.86441</v>
      </c>
      <c r="AB29" s="299"/>
      <c r="AC29" s="189"/>
      <c r="AD29" s="296"/>
      <c r="AE29" s="296"/>
      <c r="AF29" s="270"/>
      <c r="AG29" s="189"/>
      <c r="AH29" s="189"/>
      <c r="AI29" s="189"/>
      <c r="AJ29" s="189"/>
      <c r="AK29" s="189"/>
      <c r="AL29" s="189"/>
      <c r="AM29" s="304"/>
      <c r="AN29" s="305"/>
      <c r="AO29" s="306"/>
      <c r="AP29" s="189"/>
      <c r="AQ29" s="189"/>
      <c r="AR29" s="288"/>
      <c r="AS29" s="288"/>
      <c r="AT29" s="288"/>
      <c r="AU29" s="189"/>
      <c r="AV29" s="189"/>
    </row>
    <row r="30" spans="1:48" s="79" customFormat="1" ht="99.95" customHeight="1" x14ac:dyDescent="0.25">
      <c r="A30" s="189"/>
      <c r="B30" s="189"/>
      <c r="C30" s="189"/>
      <c r="D30" s="189"/>
      <c r="E30" s="189"/>
      <c r="F30" s="189"/>
      <c r="G30" s="189"/>
      <c r="H30" s="189"/>
      <c r="I30" s="292"/>
      <c r="J30" s="189"/>
      <c r="K30" s="189"/>
      <c r="L30" s="189"/>
      <c r="M30" s="189"/>
      <c r="N30" s="244"/>
      <c r="O30" s="286"/>
      <c r="P30" s="296"/>
      <c r="Q30" s="189"/>
      <c r="R30" s="296"/>
      <c r="S30" s="189"/>
      <c r="T30" s="189"/>
      <c r="U30" s="270"/>
      <c r="V30" s="270"/>
      <c r="W30" s="73" t="s">
        <v>535</v>
      </c>
      <c r="X30" s="80">
        <v>17612.631280000001</v>
      </c>
      <c r="Y30" s="73"/>
      <c r="Z30" s="270"/>
      <c r="AA30" s="80">
        <v>16877.118640000001</v>
      </c>
      <c r="AB30" s="299"/>
      <c r="AC30" s="189"/>
      <c r="AD30" s="296"/>
      <c r="AE30" s="296"/>
      <c r="AF30" s="270"/>
      <c r="AG30" s="189"/>
      <c r="AH30" s="189"/>
      <c r="AI30" s="189"/>
      <c r="AJ30" s="189"/>
      <c r="AK30" s="189"/>
      <c r="AL30" s="189"/>
      <c r="AM30" s="304"/>
      <c r="AN30" s="305"/>
      <c r="AO30" s="306"/>
      <c r="AP30" s="189"/>
      <c r="AQ30" s="189"/>
      <c r="AR30" s="288"/>
      <c r="AS30" s="288"/>
      <c r="AT30" s="288"/>
      <c r="AU30" s="189"/>
      <c r="AV30" s="189"/>
    </row>
    <row r="31" spans="1:48" s="79" customFormat="1" ht="99.95" customHeight="1" x14ac:dyDescent="0.25">
      <c r="A31" s="189"/>
      <c r="B31" s="189"/>
      <c r="C31" s="189"/>
      <c r="D31" s="189"/>
      <c r="E31" s="189"/>
      <c r="F31" s="189"/>
      <c r="G31" s="189"/>
      <c r="H31" s="189"/>
      <c r="I31" s="292"/>
      <c r="J31" s="189"/>
      <c r="K31" s="189"/>
      <c r="L31" s="189"/>
      <c r="M31" s="189"/>
      <c r="N31" s="244"/>
      <c r="O31" s="286"/>
      <c r="P31" s="296"/>
      <c r="Q31" s="189"/>
      <c r="R31" s="296"/>
      <c r="S31" s="189"/>
      <c r="T31" s="189"/>
      <c r="U31" s="270"/>
      <c r="V31" s="270"/>
      <c r="W31" s="73" t="s">
        <v>483</v>
      </c>
      <c r="X31" s="80">
        <v>17605.305219999998</v>
      </c>
      <c r="Y31" s="73"/>
      <c r="Z31" s="270"/>
      <c r="AA31" s="80">
        <v>14096.355079999999</v>
      </c>
      <c r="AB31" s="299"/>
      <c r="AC31" s="189"/>
      <c r="AD31" s="296"/>
      <c r="AE31" s="296"/>
      <c r="AF31" s="270"/>
      <c r="AG31" s="189"/>
      <c r="AH31" s="189"/>
      <c r="AI31" s="189"/>
      <c r="AJ31" s="189"/>
      <c r="AK31" s="189"/>
      <c r="AL31" s="189"/>
      <c r="AM31" s="304"/>
      <c r="AN31" s="305"/>
      <c r="AO31" s="306"/>
      <c r="AP31" s="189"/>
      <c r="AQ31" s="189"/>
      <c r="AR31" s="288"/>
      <c r="AS31" s="288"/>
      <c r="AT31" s="288"/>
      <c r="AU31" s="189"/>
      <c r="AV31" s="189"/>
    </row>
    <row r="32" spans="1:48" s="79" customFormat="1" ht="99.95" customHeight="1" x14ac:dyDescent="0.25">
      <c r="A32" s="186"/>
      <c r="B32" s="186"/>
      <c r="C32" s="186"/>
      <c r="D32" s="186"/>
      <c r="E32" s="186"/>
      <c r="F32" s="186"/>
      <c r="G32" s="186"/>
      <c r="H32" s="186"/>
      <c r="I32" s="293"/>
      <c r="J32" s="186"/>
      <c r="K32" s="186"/>
      <c r="L32" s="186"/>
      <c r="M32" s="186"/>
      <c r="N32" s="245"/>
      <c r="O32" s="287"/>
      <c r="P32" s="297"/>
      <c r="Q32" s="186"/>
      <c r="R32" s="297"/>
      <c r="S32" s="186"/>
      <c r="T32" s="186"/>
      <c r="U32" s="271"/>
      <c r="V32" s="271"/>
      <c r="W32" s="73" t="s">
        <v>532</v>
      </c>
      <c r="X32" s="80">
        <v>17621.186710000002</v>
      </c>
      <c r="Y32" s="73"/>
      <c r="Z32" s="271"/>
      <c r="AA32" s="80">
        <v>17621.186710000002</v>
      </c>
      <c r="AB32" s="300"/>
      <c r="AC32" s="186"/>
      <c r="AD32" s="297"/>
      <c r="AE32" s="297"/>
      <c r="AF32" s="271"/>
      <c r="AG32" s="186"/>
      <c r="AH32" s="186"/>
      <c r="AI32" s="186"/>
      <c r="AJ32" s="186"/>
      <c r="AK32" s="186"/>
      <c r="AL32" s="186"/>
      <c r="AM32" s="190"/>
      <c r="AN32" s="307"/>
      <c r="AO32" s="191"/>
      <c r="AP32" s="186"/>
      <c r="AQ32" s="186"/>
      <c r="AR32" s="289"/>
      <c r="AS32" s="289"/>
      <c r="AT32" s="289"/>
      <c r="AU32" s="186"/>
      <c r="AV32" s="186"/>
    </row>
  </sheetData>
  <mergeCells count="146">
    <mergeCell ref="AQ28:AQ32"/>
    <mergeCell ref="AR28:AR32"/>
    <mergeCell ref="AS28:AS32"/>
    <mergeCell ref="AT28:AT32"/>
    <mergeCell ref="AU28:AU32"/>
    <mergeCell ref="AV28:AV32"/>
    <mergeCell ref="AF28:AF32"/>
    <mergeCell ref="AG28:AG32"/>
    <mergeCell ref="AH28:AH32"/>
    <mergeCell ref="AI28:AI32"/>
    <mergeCell ref="AJ28:AJ32"/>
    <mergeCell ref="AK28:AK32"/>
    <mergeCell ref="AL28:AL32"/>
    <mergeCell ref="AM28:AO32"/>
    <mergeCell ref="AP28:AP32"/>
    <mergeCell ref="S28:S32"/>
    <mergeCell ref="T28:T32"/>
    <mergeCell ref="U28:U32"/>
    <mergeCell ref="V28:V32"/>
    <mergeCell ref="Z28:Z32"/>
    <mergeCell ref="AB28:AB32"/>
    <mergeCell ref="AC28:AC32"/>
    <mergeCell ref="AD28:AD32"/>
    <mergeCell ref="AE28:AE32"/>
    <mergeCell ref="J28:J32"/>
    <mergeCell ref="K28:K32"/>
    <mergeCell ref="L28:L32"/>
    <mergeCell ref="M28:M32"/>
    <mergeCell ref="N28:N32"/>
    <mergeCell ref="O28:O32"/>
    <mergeCell ref="P28:P32"/>
    <mergeCell ref="Q28:Q32"/>
    <mergeCell ref="R28:R32"/>
    <mergeCell ref="A28:A32"/>
    <mergeCell ref="B28:B32"/>
    <mergeCell ref="C28:C32"/>
    <mergeCell ref="D28:D32"/>
    <mergeCell ref="E28:E32"/>
    <mergeCell ref="F28:F32"/>
    <mergeCell ref="G28:G32"/>
    <mergeCell ref="H28:H32"/>
    <mergeCell ref="I28:I32"/>
    <mergeCell ref="AV25:AV27"/>
    <mergeCell ref="AM25:AO27"/>
    <mergeCell ref="AP25:AP27"/>
    <mergeCell ref="AQ25:AQ27"/>
    <mergeCell ref="AR25:AR27"/>
    <mergeCell ref="AS25:AS27"/>
    <mergeCell ref="AH25:AH27"/>
    <mergeCell ref="AI25:AI27"/>
    <mergeCell ref="AJ25:AJ27"/>
    <mergeCell ref="AK25:AK27"/>
    <mergeCell ref="AL25:AL27"/>
    <mergeCell ref="AF25:AF27"/>
    <mergeCell ref="AG25:AG27"/>
    <mergeCell ref="U25:U27"/>
    <mergeCell ref="V25:V27"/>
    <mergeCell ref="Z25:Z27"/>
    <mergeCell ref="AA25:AA27"/>
    <mergeCell ref="AB25:AB27"/>
    <mergeCell ref="AT25:AT27"/>
    <mergeCell ref="AU25:AU27"/>
    <mergeCell ref="AM24:AO24"/>
    <mergeCell ref="F25:F27"/>
    <mergeCell ref="G25:G27"/>
    <mergeCell ref="H25:H27"/>
    <mergeCell ref="I25:I27"/>
    <mergeCell ref="J25:J27"/>
    <mergeCell ref="A25:A27"/>
    <mergeCell ref="B25:B27"/>
    <mergeCell ref="C25:C27"/>
    <mergeCell ref="D25:D27"/>
    <mergeCell ref="E25:E27"/>
    <mergeCell ref="P25:P27"/>
    <mergeCell ref="Q25:Q27"/>
    <mergeCell ref="R25:R27"/>
    <mergeCell ref="S25:S27"/>
    <mergeCell ref="T25:T27"/>
    <mergeCell ref="K25:K27"/>
    <mergeCell ref="L25:L27"/>
    <mergeCell ref="M25:M27"/>
    <mergeCell ref="N25:N27"/>
    <mergeCell ref="O25:O27"/>
    <mergeCell ref="AC25:AC27"/>
    <mergeCell ref="AD25:AD27"/>
    <mergeCell ref="AE25:AE27"/>
    <mergeCell ref="AQ21:AQ22"/>
    <mergeCell ref="R20:R22"/>
    <mergeCell ref="S20:T20"/>
    <mergeCell ref="U20:U22"/>
    <mergeCell ref="AN21:AN22"/>
    <mergeCell ref="AH21:AI21"/>
    <mergeCell ref="Z20:Z22"/>
    <mergeCell ref="AA20:AA22"/>
    <mergeCell ref="W20:W22"/>
    <mergeCell ref="X20:X22"/>
    <mergeCell ref="Y20:Y22"/>
    <mergeCell ref="T21:T22"/>
    <mergeCell ref="K21:K22"/>
    <mergeCell ref="L21:L22"/>
    <mergeCell ref="S21:S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F21:AG21"/>
    <mergeCell ref="AO21:AO22"/>
    <mergeCell ref="AP21:AP22"/>
    <mergeCell ref="AS20:AS22"/>
    <mergeCell ref="AT20:AT22"/>
    <mergeCell ref="AU20:AU22"/>
    <mergeCell ref="A13:L13"/>
    <mergeCell ref="A5:L5"/>
    <mergeCell ref="A7:L7"/>
    <mergeCell ref="A9:L9"/>
    <mergeCell ref="A10:L10"/>
    <mergeCell ref="A12:L12"/>
    <mergeCell ref="O20:O22"/>
    <mergeCell ref="P20:P22"/>
    <mergeCell ref="Q20:Q22"/>
    <mergeCell ref="E21:E22"/>
    <mergeCell ref="F21:F22"/>
    <mergeCell ref="G21:G22"/>
    <mergeCell ref="H21:H22"/>
    <mergeCell ref="I21:I22"/>
    <mergeCell ref="A15:L15"/>
    <mergeCell ref="A16:L16"/>
    <mergeCell ref="A18:Y18"/>
    <mergeCell ref="A20:A22"/>
    <mergeCell ref="B20:B22"/>
    <mergeCell ref="C20:C22"/>
    <mergeCell ref="D20:D22"/>
    <mergeCell ref="E20:L20"/>
    <mergeCell ref="M20:M22"/>
    <mergeCell ref="N20: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2"/>
  <sheetViews>
    <sheetView zoomScale="90" zoomScaleNormal="90" workbookViewId="0">
      <selection activeCell="A10" sqref="A10:L10"/>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13" width="9" style="8" customWidth="1"/>
    <col min="14" max="14" width="13.85546875" style="8" customWidth="1"/>
    <col min="15" max="27" width="9" style="8" customWidth="1"/>
  </cols>
  <sheetData>
    <row r="1" spans="1:27" ht="15.95" customHeight="1" x14ac:dyDescent="0.25">
      <c r="C1" s="1" t="s">
        <v>133</v>
      </c>
      <c r="J1" s="1" t="s">
        <v>0</v>
      </c>
    </row>
    <row r="2" spans="1:27" ht="15.95" customHeight="1" x14ac:dyDescent="0.25">
      <c r="C2" s="1" t="s">
        <v>133</v>
      </c>
      <c r="J2" s="1" t="s">
        <v>1</v>
      </c>
    </row>
    <row r="3" spans="1:27" ht="15.95" customHeight="1" x14ac:dyDescent="0.25">
      <c r="C3" s="1" t="s">
        <v>133</v>
      </c>
      <c r="J3" s="1" t="s">
        <v>2</v>
      </c>
    </row>
    <row r="4" spans="1:27" ht="15.95" customHeight="1" x14ac:dyDescent="0.25"/>
    <row r="5" spans="1:27" ht="15.95" customHeight="1" x14ac:dyDescent="0.25">
      <c r="A5" s="183" t="s">
        <v>550</v>
      </c>
      <c r="B5" s="183"/>
      <c r="C5" s="183"/>
      <c r="D5" s="183"/>
      <c r="E5" s="183"/>
      <c r="F5" s="183"/>
      <c r="G5" s="183"/>
      <c r="H5" s="183"/>
      <c r="I5" s="183"/>
      <c r="J5" s="183"/>
      <c r="K5" s="183"/>
      <c r="L5" s="183"/>
    </row>
    <row r="6" spans="1:27" ht="15.95" customHeight="1" x14ac:dyDescent="0.25"/>
    <row r="7" spans="1:27" ht="18.95" customHeight="1" x14ac:dyDescent="0.3">
      <c r="A7" s="184" t="s">
        <v>3</v>
      </c>
      <c r="B7" s="184"/>
      <c r="C7" s="184"/>
      <c r="D7" s="184"/>
      <c r="E7" s="184"/>
      <c r="F7" s="184"/>
      <c r="G7" s="184"/>
      <c r="H7" s="184"/>
      <c r="I7" s="184"/>
      <c r="J7" s="184"/>
      <c r="K7" s="184"/>
      <c r="L7" s="184"/>
    </row>
    <row r="8" spans="1:27" ht="15.95" customHeight="1" x14ac:dyDescent="0.25"/>
    <row r="9" spans="1:27" ht="15.95" customHeight="1" x14ac:dyDescent="0.25">
      <c r="A9" s="183" t="s">
        <v>594</v>
      </c>
      <c r="B9" s="183"/>
      <c r="C9" s="183"/>
      <c r="D9" s="183"/>
      <c r="E9" s="183"/>
      <c r="F9" s="183"/>
      <c r="G9" s="183"/>
      <c r="H9" s="183"/>
      <c r="I9" s="183"/>
      <c r="J9" s="183"/>
      <c r="K9" s="183"/>
      <c r="L9" s="183"/>
    </row>
    <row r="10" spans="1:27" ht="15.95" customHeight="1" x14ac:dyDescent="0.25">
      <c r="A10" s="181" t="s">
        <v>4</v>
      </c>
      <c r="B10" s="181"/>
      <c r="C10" s="181"/>
      <c r="D10" s="181"/>
      <c r="E10" s="181"/>
      <c r="F10" s="181"/>
      <c r="G10" s="181"/>
      <c r="H10" s="181"/>
      <c r="I10" s="181"/>
      <c r="J10" s="181"/>
      <c r="K10" s="181"/>
      <c r="L10" s="181"/>
    </row>
    <row r="11" spans="1:27" ht="15.95" customHeight="1" x14ac:dyDescent="0.25"/>
    <row r="12" spans="1:27" ht="15.75" x14ac:dyDescent="0.25">
      <c r="A12" s="183" t="s">
        <v>537</v>
      </c>
      <c r="B12" s="183"/>
      <c r="C12" s="183"/>
      <c r="D12" s="183"/>
      <c r="E12" s="183"/>
      <c r="F12" s="183"/>
      <c r="G12" s="183"/>
      <c r="H12" s="183"/>
      <c r="I12" s="183"/>
      <c r="J12" s="183"/>
      <c r="K12" s="183"/>
      <c r="L12" s="183"/>
      <c r="M12"/>
      <c r="N12"/>
      <c r="O12"/>
      <c r="P12"/>
      <c r="Q12"/>
      <c r="R12"/>
      <c r="S12"/>
      <c r="T12"/>
      <c r="U12"/>
      <c r="V12"/>
      <c r="W12"/>
      <c r="X12"/>
      <c r="Y12"/>
      <c r="Z12"/>
      <c r="AA12"/>
    </row>
    <row r="13" spans="1:27" ht="15.95" customHeight="1" x14ac:dyDescent="0.25">
      <c r="A13" s="181" t="s">
        <v>5</v>
      </c>
      <c r="B13" s="181"/>
      <c r="C13" s="181"/>
      <c r="D13" s="181"/>
      <c r="E13" s="181"/>
      <c r="F13" s="181"/>
      <c r="G13" s="181"/>
      <c r="H13" s="181"/>
      <c r="I13" s="181"/>
      <c r="J13" s="181"/>
      <c r="K13" s="181"/>
      <c r="L13" s="181"/>
    </row>
    <row r="14" spans="1:27" ht="15.95" customHeight="1" x14ac:dyDescent="0.25"/>
    <row r="15" spans="1:27" ht="32.1" customHeight="1" x14ac:dyDescent="0.25">
      <c r="A15" s="180" t="s">
        <v>6</v>
      </c>
      <c r="B15" s="180"/>
      <c r="C15" s="180"/>
      <c r="D15" s="180"/>
      <c r="E15" s="180"/>
      <c r="F15" s="180"/>
      <c r="G15" s="180"/>
      <c r="H15" s="180"/>
      <c r="I15" s="180"/>
      <c r="J15" s="180"/>
      <c r="K15" s="180"/>
      <c r="L15" s="180"/>
    </row>
    <row r="16" spans="1:27" ht="15.95" customHeight="1" x14ac:dyDescent="0.25">
      <c r="A16" s="181" t="s">
        <v>7</v>
      </c>
      <c r="B16" s="181"/>
      <c r="C16" s="181"/>
      <c r="D16" s="181"/>
      <c r="E16" s="181"/>
      <c r="F16" s="181"/>
      <c r="G16" s="181"/>
      <c r="H16" s="181"/>
      <c r="I16" s="181"/>
      <c r="J16" s="181"/>
      <c r="K16" s="181"/>
      <c r="L16" s="181"/>
    </row>
    <row r="17" spans="1:13" ht="15.95" customHeight="1" x14ac:dyDescent="0.25"/>
    <row r="18" spans="1:13" ht="18.95" customHeight="1" x14ac:dyDescent="0.3">
      <c r="A18" s="187" t="s">
        <v>400</v>
      </c>
      <c r="B18" s="187"/>
      <c r="C18" s="187"/>
      <c r="D18" s="187"/>
      <c r="E18" s="187"/>
      <c r="F18" s="187"/>
      <c r="G18" s="187"/>
      <c r="H18" s="187"/>
      <c r="I18" s="187"/>
      <c r="J18" s="187"/>
      <c r="K18" s="187"/>
      <c r="L18" s="187"/>
    </row>
    <row r="20" spans="1:13" ht="48" customHeight="1" x14ac:dyDescent="0.25">
      <c r="A20" s="308" t="s">
        <v>401</v>
      </c>
      <c r="B20" s="308"/>
      <c r="C20" s="308"/>
      <c r="D20" s="308"/>
      <c r="E20" s="308"/>
      <c r="F20" s="308"/>
      <c r="G20" s="309" t="s">
        <v>6</v>
      </c>
      <c r="H20" s="309"/>
      <c r="I20" s="309"/>
      <c r="J20" s="309"/>
      <c r="K20" s="309"/>
      <c r="L20" s="309"/>
      <c r="M20" s="8" t="s">
        <v>133</v>
      </c>
    </row>
    <row r="21" spans="1:13" ht="15.95" customHeight="1" x14ac:dyDescent="0.25">
      <c r="A21" s="308" t="s">
        <v>402</v>
      </c>
      <c r="B21" s="308"/>
      <c r="C21" s="308"/>
      <c r="D21" s="308"/>
      <c r="E21" s="308"/>
      <c r="F21" s="308"/>
      <c r="G21" s="309" t="s">
        <v>480</v>
      </c>
      <c r="H21" s="309"/>
      <c r="I21" s="309"/>
      <c r="J21" s="309"/>
      <c r="K21" s="309"/>
      <c r="L21" s="309"/>
    </row>
    <row r="22" spans="1:13" ht="15.95" customHeight="1" x14ac:dyDescent="0.25">
      <c r="A22" s="308" t="s">
        <v>403</v>
      </c>
      <c r="B22" s="308"/>
      <c r="C22" s="308"/>
      <c r="D22" s="308"/>
      <c r="E22" s="308"/>
      <c r="F22" s="308"/>
      <c r="G22" s="309" t="s">
        <v>404</v>
      </c>
      <c r="H22" s="309"/>
      <c r="I22" s="309"/>
      <c r="J22" s="309"/>
      <c r="K22" s="309"/>
      <c r="L22" s="309"/>
    </row>
    <row r="23" spans="1:13" ht="15.95" customHeight="1" x14ac:dyDescent="0.25">
      <c r="A23" s="308" t="s">
        <v>405</v>
      </c>
      <c r="B23" s="308"/>
      <c r="C23" s="308"/>
      <c r="D23" s="308"/>
      <c r="E23" s="308"/>
      <c r="F23" s="308"/>
      <c r="G23" s="309" t="s">
        <v>543</v>
      </c>
      <c r="H23" s="309"/>
      <c r="I23" s="309"/>
      <c r="J23" s="309"/>
      <c r="K23" s="309"/>
      <c r="L23" s="309"/>
    </row>
    <row r="24" spans="1:13" ht="15.95" customHeight="1" x14ac:dyDescent="0.25">
      <c r="A24" s="308" t="s">
        <v>406</v>
      </c>
      <c r="B24" s="308"/>
      <c r="C24" s="308"/>
      <c r="D24" s="308"/>
      <c r="E24" s="308"/>
      <c r="F24" s="308"/>
      <c r="G24" s="310">
        <v>2019</v>
      </c>
      <c r="H24" s="310"/>
      <c r="I24" s="310"/>
      <c r="J24" s="310"/>
      <c r="K24" s="310"/>
      <c r="L24" s="310"/>
    </row>
    <row r="25" spans="1:13" ht="15.95" customHeight="1" x14ac:dyDescent="0.25">
      <c r="A25" s="308" t="s">
        <v>407</v>
      </c>
      <c r="B25" s="308"/>
      <c r="C25" s="308"/>
      <c r="D25" s="308"/>
      <c r="E25" s="308"/>
      <c r="F25" s="308"/>
      <c r="G25" s="309" t="s">
        <v>542</v>
      </c>
      <c r="H25" s="309"/>
      <c r="I25" s="309"/>
      <c r="J25" s="309"/>
      <c r="K25" s="309"/>
      <c r="L25" s="309"/>
    </row>
    <row r="26" spans="1:13" ht="15.95" customHeight="1" x14ac:dyDescent="0.25">
      <c r="A26" s="308" t="s">
        <v>408</v>
      </c>
      <c r="B26" s="308"/>
      <c r="C26" s="308"/>
      <c r="D26" s="308"/>
      <c r="E26" s="308"/>
      <c r="F26" s="308"/>
      <c r="G26" s="311">
        <v>27.897364438599997</v>
      </c>
      <c r="H26" s="311"/>
      <c r="I26" s="311"/>
      <c r="J26" s="311"/>
      <c r="K26" s="311"/>
      <c r="L26" s="311"/>
    </row>
    <row r="27" spans="1:13" ht="25.5" customHeight="1" x14ac:dyDescent="0.25">
      <c r="A27" s="308" t="s">
        <v>409</v>
      </c>
      <c r="B27" s="308"/>
      <c r="C27" s="308"/>
      <c r="D27" s="308"/>
      <c r="E27" s="308"/>
      <c r="F27" s="308"/>
      <c r="G27" s="309" t="s">
        <v>544</v>
      </c>
      <c r="H27" s="309"/>
      <c r="I27" s="309"/>
      <c r="J27" s="309"/>
      <c r="K27" s="309"/>
      <c r="L27" s="309"/>
    </row>
    <row r="28" spans="1:13" ht="15.95" customHeight="1" x14ac:dyDescent="0.25">
      <c r="A28" s="308" t="s">
        <v>410</v>
      </c>
      <c r="B28" s="308"/>
      <c r="C28" s="308"/>
      <c r="D28" s="308"/>
      <c r="E28" s="308"/>
      <c r="F28" s="308"/>
      <c r="G28" s="312">
        <v>26.76</v>
      </c>
      <c r="H28" s="312"/>
      <c r="I28" s="312"/>
      <c r="J28" s="312"/>
      <c r="K28" s="312"/>
      <c r="L28" s="312"/>
    </row>
    <row r="29" spans="1:13" ht="29.1" customHeight="1" x14ac:dyDescent="0.25">
      <c r="A29" s="313" t="s">
        <v>411</v>
      </c>
      <c r="B29" s="313"/>
      <c r="C29" s="313"/>
      <c r="D29" s="313"/>
      <c r="E29" s="313"/>
      <c r="F29" s="313"/>
      <c r="G29" s="314">
        <f>G32+G37</f>
        <v>4.3324975199999995</v>
      </c>
      <c r="H29" s="315"/>
      <c r="I29" s="315"/>
      <c r="J29" s="315"/>
      <c r="K29" s="315"/>
      <c r="L29" s="316"/>
    </row>
    <row r="30" spans="1:13" ht="15.95" customHeight="1" x14ac:dyDescent="0.25">
      <c r="A30" s="308" t="s">
        <v>412</v>
      </c>
      <c r="B30" s="308"/>
      <c r="C30" s="308"/>
      <c r="D30" s="308"/>
      <c r="E30" s="308"/>
      <c r="F30" s="308"/>
      <c r="G30" s="309" t="s">
        <v>35</v>
      </c>
      <c r="H30" s="309"/>
      <c r="I30" s="309"/>
      <c r="J30" s="309"/>
      <c r="K30" s="309"/>
      <c r="L30" s="309"/>
    </row>
    <row r="31" spans="1:13" ht="32.1" customHeight="1" x14ac:dyDescent="0.25">
      <c r="A31" s="313" t="s">
        <v>413</v>
      </c>
      <c r="B31" s="313"/>
      <c r="C31" s="313"/>
      <c r="D31" s="313"/>
      <c r="E31" s="313"/>
      <c r="F31" s="313"/>
      <c r="G31" s="317" t="s">
        <v>414</v>
      </c>
      <c r="H31" s="317"/>
      <c r="I31" s="317"/>
      <c r="J31" s="317"/>
      <c r="K31" s="317"/>
      <c r="L31" s="317"/>
    </row>
    <row r="32" spans="1:13" ht="15.95" customHeight="1" x14ac:dyDescent="0.25">
      <c r="A32" s="308" t="s">
        <v>415</v>
      </c>
      <c r="B32" s="308"/>
      <c r="C32" s="308"/>
      <c r="D32" s="308"/>
      <c r="E32" s="308"/>
      <c r="F32" s="308"/>
      <c r="G32" s="312">
        <v>0.45848213999999998</v>
      </c>
      <c r="H32" s="312"/>
      <c r="I32" s="312"/>
      <c r="J32" s="312"/>
      <c r="K32" s="312"/>
      <c r="L32" s="312"/>
    </row>
    <row r="33" spans="1:12" ht="15.95" customHeight="1" x14ac:dyDescent="0.25">
      <c r="A33" s="308" t="s">
        <v>416</v>
      </c>
      <c r="B33" s="308"/>
      <c r="C33" s="308"/>
      <c r="D33" s="308"/>
      <c r="E33" s="308"/>
      <c r="F33" s="308"/>
      <c r="G33" s="318">
        <f>G32/G26</f>
        <v>1.6434604100652044E-2</v>
      </c>
      <c r="H33" s="318"/>
      <c r="I33" s="318"/>
      <c r="J33" s="318"/>
      <c r="K33" s="318"/>
      <c r="L33" s="318"/>
    </row>
    <row r="34" spans="1:12" ht="15.95" customHeight="1" x14ac:dyDescent="0.25">
      <c r="A34" s="308" t="s">
        <v>417</v>
      </c>
      <c r="B34" s="308"/>
      <c r="C34" s="308"/>
      <c r="D34" s="308"/>
      <c r="E34" s="308"/>
      <c r="F34" s="308"/>
      <c r="G34" s="312">
        <v>0.45848214999999998</v>
      </c>
      <c r="H34" s="312"/>
      <c r="I34" s="312"/>
      <c r="J34" s="312"/>
      <c r="K34" s="312"/>
      <c r="L34" s="312"/>
    </row>
    <row r="35" spans="1:12" ht="15.95" customHeight="1" x14ac:dyDescent="0.25">
      <c r="A35" s="308" t="s">
        <v>418</v>
      </c>
      <c r="B35" s="308"/>
      <c r="C35" s="308"/>
      <c r="D35" s="308"/>
      <c r="E35" s="308"/>
      <c r="F35" s="308"/>
      <c r="G35" s="312">
        <v>0.38854419000000001</v>
      </c>
      <c r="H35" s="312"/>
      <c r="I35" s="312"/>
      <c r="J35" s="312"/>
      <c r="K35" s="312"/>
      <c r="L35" s="312"/>
    </row>
    <row r="36" spans="1:12" ht="32.1" customHeight="1" x14ac:dyDescent="0.25">
      <c r="A36" s="313" t="s">
        <v>413</v>
      </c>
      <c r="B36" s="313"/>
      <c r="C36" s="313"/>
      <c r="D36" s="313"/>
      <c r="E36" s="313"/>
      <c r="F36" s="313"/>
      <c r="G36" s="317" t="s">
        <v>494</v>
      </c>
      <c r="H36" s="317"/>
      <c r="I36" s="317"/>
      <c r="J36" s="317"/>
      <c r="K36" s="317"/>
      <c r="L36" s="317"/>
    </row>
    <row r="37" spans="1:12" ht="15.95" customHeight="1" x14ac:dyDescent="0.25">
      <c r="A37" s="308" t="s">
        <v>495</v>
      </c>
      <c r="B37" s="308"/>
      <c r="C37" s="308"/>
      <c r="D37" s="308"/>
      <c r="E37" s="308"/>
      <c r="F37" s="308"/>
      <c r="G37" s="320">
        <v>3.8740153799999999</v>
      </c>
      <c r="H37" s="320"/>
      <c r="I37" s="320"/>
      <c r="J37" s="320"/>
      <c r="K37" s="320"/>
      <c r="L37" s="320"/>
    </row>
    <row r="38" spans="1:12" ht="15.95" customHeight="1" x14ac:dyDescent="0.25">
      <c r="A38" s="308" t="s">
        <v>416</v>
      </c>
      <c r="B38" s="308"/>
      <c r="C38" s="308"/>
      <c r="D38" s="308"/>
      <c r="E38" s="308"/>
      <c r="F38" s="308"/>
      <c r="G38" s="321">
        <f>G37/G26</f>
        <v>0.13886671583354823</v>
      </c>
      <c r="H38" s="321"/>
      <c r="I38" s="321"/>
      <c r="J38" s="321"/>
      <c r="K38" s="321"/>
      <c r="L38" s="321"/>
    </row>
    <row r="39" spans="1:12" ht="15.95" customHeight="1" x14ac:dyDescent="0.25">
      <c r="A39" s="308" t="s">
        <v>417</v>
      </c>
      <c r="B39" s="308"/>
      <c r="C39" s="308"/>
      <c r="D39" s="308"/>
      <c r="E39" s="308"/>
      <c r="F39" s="308"/>
      <c r="G39" s="320">
        <v>3.8740153799999999</v>
      </c>
      <c r="H39" s="320"/>
      <c r="I39" s="320"/>
      <c r="J39" s="320"/>
      <c r="K39" s="320"/>
      <c r="L39" s="320"/>
    </row>
    <row r="40" spans="1:12" ht="15.95" customHeight="1" x14ac:dyDescent="0.25">
      <c r="A40" s="308" t="s">
        <v>418</v>
      </c>
      <c r="B40" s="308"/>
      <c r="C40" s="308"/>
      <c r="D40" s="308"/>
      <c r="E40" s="308"/>
      <c r="F40" s="308"/>
      <c r="G40" s="320">
        <v>3.2830638799999998</v>
      </c>
      <c r="H40" s="320"/>
      <c r="I40" s="320"/>
      <c r="J40" s="320"/>
      <c r="K40" s="320"/>
      <c r="L40" s="320"/>
    </row>
    <row r="41" spans="1:12" ht="29.1" customHeight="1" x14ac:dyDescent="0.25">
      <c r="A41" s="313" t="s">
        <v>419</v>
      </c>
      <c r="B41" s="313"/>
      <c r="C41" s="313"/>
      <c r="D41" s="313"/>
      <c r="E41" s="313"/>
      <c r="F41" s="313"/>
      <c r="G41" s="319">
        <f>G32/G26</f>
        <v>1.6434604100652044E-2</v>
      </c>
      <c r="H41" s="319"/>
      <c r="I41" s="319"/>
      <c r="J41" s="319"/>
      <c r="K41" s="319"/>
      <c r="L41" s="319"/>
    </row>
    <row r="42" spans="1:12" ht="15.95" customHeight="1" x14ac:dyDescent="0.25">
      <c r="A42" s="308" t="s">
        <v>412</v>
      </c>
      <c r="B42" s="308"/>
      <c r="C42" s="308"/>
      <c r="D42" s="308"/>
      <c r="E42" s="308"/>
      <c r="F42" s="308"/>
      <c r="G42" s="309" t="s">
        <v>35</v>
      </c>
      <c r="H42" s="309"/>
      <c r="I42" s="309"/>
      <c r="J42" s="309"/>
      <c r="K42" s="309"/>
      <c r="L42" s="309"/>
    </row>
    <row r="43" spans="1:12" ht="15.95" customHeight="1" x14ac:dyDescent="0.25">
      <c r="A43" s="308" t="s">
        <v>420</v>
      </c>
      <c r="B43" s="308"/>
      <c r="C43" s="308"/>
      <c r="D43" s="308"/>
      <c r="E43" s="308"/>
      <c r="F43" s="308"/>
      <c r="G43" s="322">
        <v>0</v>
      </c>
      <c r="H43" s="322"/>
      <c r="I43" s="322"/>
      <c r="J43" s="322"/>
      <c r="K43" s="322"/>
      <c r="L43" s="322"/>
    </row>
    <row r="44" spans="1:12" ht="15.95" customHeight="1" x14ac:dyDescent="0.25">
      <c r="A44" s="308" t="s">
        <v>421</v>
      </c>
      <c r="B44" s="308"/>
      <c r="C44" s="308"/>
      <c r="D44" s="308"/>
      <c r="E44" s="308"/>
      <c r="F44" s="308"/>
      <c r="G44" s="322">
        <v>0</v>
      </c>
      <c r="H44" s="322"/>
      <c r="I44" s="322"/>
      <c r="J44" s="322"/>
      <c r="K44" s="322"/>
      <c r="L44" s="322"/>
    </row>
    <row r="45" spans="1:12" ht="15.95" customHeight="1" x14ac:dyDescent="0.25">
      <c r="A45" s="308" t="s">
        <v>422</v>
      </c>
      <c r="B45" s="308"/>
      <c r="C45" s="308"/>
      <c r="D45" s="308"/>
      <c r="E45" s="308"/>
      <c r="F45" s="308"/>
      <c r="G45" s="318">
        <f>G32/G26</f>
        <v>1.6434604100652044E-2</v>
      </c>
      <c r="H45" s="318"/>
      <c r="I45" s="318"/>
      <c r="J45" s="318"/>
      <c r="K45" s="318"/>
      <c r="L45" s="318"/>
    </row>
    <row r="46" spans="1:12" ht="15.95" customHeight="1" x14ac:dyDescent="0.25">
      <c r="A46" s="313" t="s">
        <v>423</v>
      </c>
      <c r="B46" s="313"/>
      <c r="C46" s="313"/>
      <c r="D46" s="313"/>
      <c r="E46" s="313"/>
      <c r="F46" s="313"/>
      <c r="G46" s="323">
        <v>0.16953876606875934</v>
      </c>
      <c r="H46" s="324"/>
      <c r="I46" s="324"/>
      <c r="J46" s="324"/>
      <c r="K46" s="324"/>
      <c r="L46" s="325"/>
    </row>
    <row r="47" spans="1:12" ht="15.95" customHeight="1" x14ac:dyDescent="0.25">
      <c r="A47" s="313" t="s">
        <v>424</v>
      </c>
      <c r="B47" s="313"/>
      <c r="C47" s="313"/>
      <c r="D47" s="313"/>
      <c r="E47" s="313"/>
      <c r="F47" s="313"/>
      <c r="G47" s="326">
        <v>4.5368573799999998</v>
      </c>
      <c r="H47" s="327"/>
      <c r="I47" s="327"/>
      <c r="J47" s="327"/>
      <c r="K47" s="327"/>
      <c r="L47" s="328"/>
    </row>
    <row r="48" spans="1:12" ht="15.95" customHeight="1" x14ac:dyDescent="0.25">
      <c r="A48" s="313" t="s">
        <v>425</v>
      </c>
      <c r="B48" s="313"/>
      <c r="C48" s="313"/>
      <c r="D48" s="313"/>
      <c r="E48" s="313"/>
      <c r="F48" s="313"/>
      <c r="G48" s="323">
        <v>0.17242111184403972</v>
      </c>
      <c r="H48" s="324"/>
      <c r="I48" s="324"/>
      <c r="J48" s="324"/>
      <c r="K48" s="324"/>
      <c r="L48" s="325"/>
    </row>
    <row r="49" spans="1:14" ht="15.95" customHeight="1" x14ac:dyDescent="0.25">
      <c r="A49" s="313" t="s">
        <v>426</v>
      </c>
      <c r="B49" s="313"/>
      <c r="C49" s="313"/>
      <c r="D49" s="313"/>
      <c r="E49" s="313"/>
      <c r="F49" s="313"/>
      <c r="G49" s="326">
        <v>3.8991277799999997</v>
      </c>
      <c r="H49" s="327"/>
      <c r="I49" s="327"/>
      <c r="J49" s="327"/>
      <c r="K49" s="327"/>
      <c r="L49" s="328"/>
      <c r="N49" s="70"/>
    </row>
    <row r="50" spans="1:14" ht="15.95" customHeight="1" x14ac:dyDescent="0.25">
      <c r="A50" s="313" t="s">
        <v>427</v>
      </c>
      <c r="B50" s="313"/>
      <c r="C50" s="313"/>
      <c r="D50" s="313"/>
      <c r="E50" s="313"/>
      <c r="F50" s="313"/>
      <c r="G50" s="309" t="s">
        <v>35</v>
      </c>
      <c r="H50" s="309"/>
      <c r="I50" s="309"/>
      <c r="J50" s="309"/>
      <c r="K50" s="309"/>
      <c r="L50" s="309"/>
    </row>
    <row r="51" spans="1:14" ht="15.95" customHeight="1" x14ac:dyDescent="0.25">
      <c r="A51" s="329" t="s">
        <v>428</v>
      </c>
      <c r="B51" s="329"/>
      <c r="C51" s="329"/>
      <c r="D51" s="329"/>
      <c r="E51" s="329"/>
      <c r="F51" s="329"/>
      <c r="G51" s="309" t="s">
        <v>545</v>
      </c>
      <c r="H51" s="309"/>
      <c r="I51" s="309"/>
      <c r="J51" s="309"/>
      <c r="K51" s="309"/>
      <c r="L51" s="309"/>
    </row>
    <row r="52" spans="1:14" ht="15.75" customHeight="1" x14ac:dyDescent="0.25">
      <c r="A52" s="330" t="s">
        <v>429</v>
      </c>
      <c r="B52" s="330"/>
      <c r="C52" s="330"/>
      <c r="D52" s="330"/>
      <c r="E52" s="330"/>
      <c r="F52" s="330"/>
      <c r="G52" s="309" t="s">
        <v>497</v>
      </c>
      <c r="H52" s="309"/>
      <c r="I52" s="309"/>
      <c r="J52" s="309"/>
      <c r="K52" s="309"/>
      <c r="L52" s="309"/>
    </row>
    <row r="53" spans="1:14" ht="15.95" customHeight="1" x14ac:dyDescent="0.25">
      <c r="A53" s="330" t="s">
        <v>430</v>
      </c>
      <c r="B53" s="330"/>
      <c r="C53" s="330"/>
      <c r="D53" s="330"/>
      <c r="E53" s="330"/>
      <c r="F53" s="330"/>
      <c r="G53" s="309" t="s">
        <v>35</v>
      </c>
      <c r="H53" s="309"/>
      <c r="I53" s="309"/>
      <c r="J53" s="309"/>
      <c r="K53" s="309"/>
      <c r="L53" s="309"/>
    </row>
    <row r="54" spans="1:14" ht="33.75" customHeight="1" x14ac:dyDescent="0.25">
      <c r="A54" s="330" t="s">
        <v>431</v>
      </c>
      <c r="B54" s="330"/>
      <c r="C54" s="330"/>
      <c r="D54" s="330"/>
      <c r="E54" s="330"/>
      <c r="F54" s="330"/>
      <c r="G54" s="309" t="s">
        <v>496</v>
      </c>
      <c r="H54" s="309"/>
      <c r="I54" s="309"/>
      <c r="J54" s="309"/>
      <c r="K54" s="309"/>
      <c r="L54" s="309"/>
    </row>
    <row r="55" spans="1:14" ht="15.95" customHeight="1" x14ac:dyDescent="0.25">
      <c r="A55" s="331" t="s">
        <v>432</v>
      </c>
      <c r="B55" s="331"/>
      <c r="C55" s="331"/>
      <c r="D55" s="331"/>
      <c r="E55" s="331"/>
      <c r="F55" s="331"/>
      <c r="G55" s="309" t="s">
        <v>35</v>
      </c>
      <c r="H55" s="309"/>
      <c r="I55" s="309"/>
      <c r="J55" s="309"/>
      <c r="K55" s="309"/>
      <c r="L55" s="309"/>
    </row>
    <row r="56" spans="1:14" ht="29.1" customHeight="1" x14ac:dyDescent="0.25">
      <c r="A56" s="308" t="s">
        <v>433</v>
      </c>
      <c r="B56" s="308"/>
      <c r="C56" s="308"/>
      <c r="D56" s="308"/>
      <c r="E56" s="308"/>
      <c r="F56" s="308"/>
      <c r="G56" s="309" t="s">
        <v>546</v>
      </c>
      <c r="H56" s="309"/>
      <c r="I56" s="309"/>
      <c r="J56" s="309"/>
      <c r="K56" s="309"/>
      <c r="L56" s="309"/>
    </row>
    <row r="57" spans="1:14" ht="29.1" customHeight="1" x14ac:dyDescent="0.25">
      <c r="A57" s="313" t="s">
        <v>434</v>
      </c>
      <c r="B57" s="313"/>
      <c r="C57" s="313"/>
      <c r="D57" s="313"/>
      <c r="E57" s="313"/>
      <c r="F57" s="313"/>
      <c r="G57" s="309" t="s">
        <v>35</v>
      </c>
      <c r="H57" s="309"/>
      <c r="I57" s="309"/>
      <c r="J57" s="309"/>
      <c r="K57" s="309"/>
      <c r="L57" s="309"/>
    </row>
    <row r="58" spans="1:14" ht="15.95" customHeight="1" x14ac:dyDescent="0.25">
      <c r="A58" s="308" t="s">
        <v>412</v>
      </c>
      <c r="B58" s="308"/>
      <c r="C58" s="308"/>
      <c r="D58" s="308"/>
      <c r="E58" s="308"/>
      <c r="F58" s="308"/>
      <c r="G58" s="309" t="s">
        <v>35</v>
      </c>
      <c r="H58" s="309"/>
      <c r="I58" s="309"/>
      <c r="J58" s="309"/>
      <c r="K58" s="309"/>
      <c r="L58" s="309"/>
    </row>
    <row r="59" spans="1:14" ht="15.95" customHeight="1" x14ac:dyDescent="0.25">
      <c r="A59" s="308" t="s">
        <v>435</v>
      </c>
      <c r="B59" s="308"/>
      <c r="C59" s="308"/>
      <c r="D59" s="308"/>
      <c r="E59" s="308"/>
      <c r="F59" s="308"/>
      <c r="G59" s="309" t="s">
        <v>35</v>
      </c>
      <c r="H59" s="309"/>
      <c r="I59" s="309"/>
      <c r="J59" s="309"/>
      <c r="K59" s="309"/>
      <c r="L59" s="309"/>
    </row>
    <row r="60" spans="1:14" ht="15.95" customHeight="1" x14ac:dyDescent="0.25">
      <c r="A60" s="308" t="s">
        <v>436</v>
      </c>
      <c r="B60" s="308"/>
      <c r="C60" s="308"/>
      <c r="D60" s="308"/>
      <c r="E60" s="308"/>
      <c r="F60" s="308"/>
      <c r="G60" s="309" t="s">
        <v>35</v>
      </c>
      <c r="H60" s="309"/>
      <c r="I60" s="309"/>
      <c r="J60" s="309"/>
      <c r="K60" s="309"/>
      <c r="L60" s="309"/>
    </row>
    <row r="61" spans="1:14" ht="15.95" customHeight="1" x14ac:dyDescent="0.25">
      <c r="A61" s="313" t="s">
        <v>437</v>
      </c>
      <c r="B61" s="313"/>
      <c r="C61" s="313"/>
      <c r="D61" s="313"/>
      <c r="E61" s="313"/>
      <c r="F61" s="313"/>
      <c r="G61" s="309" t="s">
        <v>35</v>
      </c>
      <c r="H61" s="309"/>
      <c r="I61" s="309"/>
      <c r="J61" s="309"/>
      <c r="K61" s="309"/>
      <c r="L61" s="309"/>
    </row>
    <row r="62" spans="1:14" ht="15.95" customHeight="1" x14ac:dyDescent="0.25">
      <c r="A62" s="313" t="s">
        <v>438</v>
      </c>
      <c r="B62" s="313"/>
      <c r="C62" s="313"/>
      <c r="D62" s="313"/>
      <c r="E62" s="313"/>
      <c r="F62" s="313"/>
      <c r="G62" s="309" t="s">
        <v>35</v>
      </c>
      <c r="H62" s="309"/>
      <c r="I62" s="309"/>
      <c r="J62" s="309"/>
      <c r="K62" s="309"/>
      <c r="L62" s="309"/>
    </row>
    <row r="63" spans="1:14" ht="15.95" customHeight="1" x14ac:dyDescent="0.25">
      <c r="A63" s="329" t="s">
        <v>439</v>
      </c>
      <c r="B63" s="329"/>
      <c r="C63" s="329"/>
      <c r="D63" s="329"/>
      <c r="E63" s="329"/>
      <c r="F63" s="329"/>
      <c r="G63" s="309" t="s">
        <v>35</v>
      </c>
      <c r="H63" s="309"/>
      <c r="I63" s="309"/>
      <c r="J63" s="309"/>
      <c r="K63" s="309"/>
      <c r="L63" s="309"/>
    </row>
    <row r="64" spans="1:14" ht="15.95" customHeight="1" x14ac:dyDescent="0.25">
      <c r="A64" s="330" t="s">
        <v>440</v>
      </c>
      <c r="B64" s="330"/>
      <c r="C64" s="330"/>
      <c r="D64" s="330"/>
      <c r="E64" s="330"/>
      <c r="F64" s="330"/>
      <c r="G64" s="309" t="s">
        <v>35</v>
      </c>
      <c r="H64" s="309"/>
      <c r="I64" s="309"/>
      <c r="J64" s="309"/>
      <c r="K64" s="309"/>
      <c r="L64" s="309"/>
    </row>
    <row r="65" spans="1:12" ht="15.95" customHeight="1" x14ac:dyDescent="0.25">
      <c r="A65" s="331" t="s">
        <v>441</v>
      </c>
      <c r="B65" s="331"/>
      <c r="C65" s="331"/>
      <c r="D65" s="331"/>
      <c r="E65" s="331"/>
      <c r="F65" s="331"/>
      <c r="G65" s="309" t="s">
        <v>35</v>
      </c>
      <c r="H65" s="309"/>
      <c r="I65" s="309"/>
      <c r="J65" s="309"/>
      <c r="K65" s="309"/>
      <c r="L65" s="309"/>
    </row>
    <row r="66" spans="1:12" ht="29.1" customHeight="1" x14ac:dyDescent="0.25">
      <c r="A66" s="313" t="s">
        <v>442</v>
      </c>
      <c r="B66" s="313"/>
      <c r="C66" s="313"/>
      <c r="D66" s="313"/>
      <c r="E66" s="313"/>
      <c r="F66" s="313"/>
      <c r="G66" s="309" t="s">
        <v>595</v>
      </c>
      <c r="H66" s="309"/>
      <c r="I66" s="309"/>
      <c r="J66" s="309"/>
      <c r="K66" s="309"/>
      <c r="L66" s="309"/>
    </row>
    <row r="67" spans="1:12" ht="29.1" customHeight="1" x14ac:dyDescent="0.25">
      <c r="A67" s="313" t="s">
        <v>443</v>
      </c>
      <c r="B67" s="313"/>
      <c r="C67" s="313"/>
      <c r="D67" s="313"/>
      <c r="E67" s="313"/>
      <c r="F67" s="313"/>
      <c r="G67" s="309" t="s">
        <v>498</v>
      </c>
      <c r="H67" s="309"/>
      <c r="I67" s="309"/>
      <c r="J67" s="309"/>
      <c r="K67" s="309"/>
      <c r="L67" s="309"/>
    </row>
    <row r="68" spans="1:12" ht="15" customHeight="1" x14ac:dyDescent="0.25">
      <c r="A68" s="329" t="s">
        <v>444</v>
      </c>
      <c r="B68" s="329"/>
      <c r="C68" s="329"/>
      <c r="D68" s="329"/>
      <c r="E68" s="329"/>
      <c r="F68" s="329"/>
      <c r="G68" s="332" t="s">
        <v>498</v>
      </c>
      <c r="H68" s="332"/>
      <c r="I68" s="332"/>
      <c r="J68" s="332"/>
      <c r="K68" s="332"/>
      <c r="L68" s="332"/>
    </row>
    <row r="69" spans="1:12" ht="15" customHeight="1" x14ac:dyDescent="0.25">
      <c r="A69" s="330" t="s">
        <v>445</v>
      </c>
      <c r="B69" s="330"/>
      <c r="C69" s="330"/>
      <c r="D69" s="330"/>
      <c r="E69" s="330"/>
      <c r="F69" s="330"/>
      <c r="G69" s="333"/>
      <c r="H69" s="334"/>
      <c r="I69" s="334"/>
      <c r="J69" s="334"/>
      <c r="K69" s="334"/>
      <c r="L69" s="335"/>
    </row>
    <row r="70" spans="1:12" ht="15" customHeight="1" x14ac:dyDescent="0.25">
      <c r="A70" s="330" t="s">
        <v>446</v>
      </c>
      <c r="B70" s="330"/>
      <c r="C70" s="330"/>
      <c r="D70" s="330"/>
      <c r="E70" s="330"/>
      <c r="F70" s="330"/>
      <c r="G70" s="333"/>
      <c r="H70" s="334"/>
      <c r="I70" s="334"/>
      <c r="J70" s="334"/>
      <c r="K70" s="334"/>
      <c r="L70" s="335"/>
    </row>
    <row r="71" spans="1:12" ht="15" customHeight="1" x14ac:dyDescent="0.25">
      <c r="A71" s="330" t="s">
        <v>447</v>
      </c>
      <c r="B71" s="330"/>
      <c r="C71" s="330"/>
      <c r="D71" s="330"/>
      <c r="E71" s="330"/>
      <c r="F71" s="330"/>
      <c r="G71" s="333"/>
      <c r="H71" s="334"/>
      <c r="I71" s="334"/>
      <c r="J71" s="334"/>
      <c r="K71" s="334"/>
      <c r="L71" s="335"/>
    </row>
    <row r="72" spans="1:12" ht="15" customHeight="1" x14ac:dyDescent="0.25">
      <c r="A72" s="331" t="s">
        <v>448</v>
      </c>
      <c r="B72" s="331"/>
      <c r="C72" s="331"/>
      <c r="D72" s="331"/>
      <c r="E72" s="331"/>
      <c r="F72" s="331"/>
      <c r="G72" s="336"/>
      <c r="H72" s="337"/>
      <c r="I72" s="337"/>
      <c r="J72" s="337"/>
      <c r="K72" s="337"/>
      <c r="L72" s="338"/>
    </row>
  </sheetData>
  <mergeCells count="111">
    <mergeCell ref="A67:F67"/>
    <mergeCell ref="G67:L67"/>
    <mergeCell ref="A68:F68"/>
    <mergeCell ref="G68:L72"/>
    <mergeCell ref="A69:F69"/>
    <mergeCell ref="A70:F70"/>
    <mergeCell ref="A71:F71"/>
    <mergeCell ref="A72:F72"/>
    <mergeCell ref="A62:F62"/>
    <mergeCell ref="G62:L62"/>
    <mergeCell ref="A63:F63"/>
    <mergeCell ref="G63:L63"/>
    <mergeCell ref="A64:F64"/>
    <mergeCell ref="G64:L64"/>
    <mergeCell ref="A65:F65"/>
    <mergeCell ref="G65:L65"/>
    <mergeCell ref="A66:F66"/>
    <mergeCell ref="G66:L66"/>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41:F41"/>
    <mergeCell ref="G41:L41"/>
    <mergeCell ref="A36:F36"/>
    <mergeCell ref="G36:L36"/>
    <mergeCell ref="A37:F37"/>
    <mergeCell ref="G37:L37"/>
    <mergeCell ref="A38:F38"/>
    <mergeCell ref="G38:L38"/>
    <mergeCell ref="A39:F39"/>
    <mergeCell ref="G39:L39"/>
    <mergeCell ref="A40:F40"/>
    <mergeCell ref="G40:L40"/>
    <mergeCell ref="A31:F31"/>
    <mergeCell ref="G31:L31"/>
    <mergeCell ref="A32:F32"/>
    <mergeCell ref="G32:L32"/>
    <mergeCell ref="A33:F33"/>
    <mergeCell ref="G33:L33"/>
    <mergeCell ref="A34:F34"/>
    <mergeCell ref="G34:L34"/>
    <mergeCell ref="A35:F35"/>
    <mergeCell ref="G35:L35"/>
    <mergeCell ref="A26:F26"/>
    <mergeCell ref="G26:L26"/>
    <mergeCell ref="A27:F27"/>
    <mergeCell ref="G27:L27"/>
    <mergeCell ref="A28:F28"/>
    <mergeCell ref="G28:L28"/>
    <mergeCell ref="A29:F29"/>
    <mergeCell ref="G29:L29"/>
    <mergeCell ref="A30:F30"/>
    <mergeCell ref="G30:L30"/>
    <mergeCell ref="A21:F21"/>
    <mergeCell ref="G21:L21"/>
    <mergeCell ref="A22:F22"/>
    <mergeCell ref="G22:L22"/>
    <mergeCell ref="A23:F23"/>
    <mergeCell ref="G23:L23"/>
    <mergeCell ref="A24:F24"/>
    <mergeCell ref="G24:L24"/>
    <mergeCell ref="A25:F25"/>
    <mergeCell ref="G25:L25"/>
    <mergeCell ref="A15:L15"/>
    <mergeCell ref="A5:L5"/>
    <mergeCell ref="A7:L7"/>
    <mergeCell ref="A9:L9"/>
    <mergeCell ref="A10:L10"/>
    <mergeCell ref="A13:L13"/>
    <mergeCell ref="A16:L16"/>
    <mergeCell ref="A18:L18"/>
    <mergeCell ref="A20:F20"/>
    <mergeCell ref="G20:L2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9" sqref="A9:T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3" t="s">
        <v>550</v>
      </c>
      <c r="C4" s="183"/>
      <c r="D4" s="183"/>
      <c r="E4" s="183"/>
      <c r="F4" s="183"/>
      <c r="G4" s="183"/>
      <c r="H4" s="183"/>
      <c r="I4" s="183"/>
      <c r="J4" s="183"/>
      <c r="K4" s="183"/>
      <c r="L4" s="183"/>
      <c r="M4" s="183"/>
      <c r="N4" s="183"/>
      <c r="O4" s="183"/>
      <c r="P4" s="183"/>
      <c r="Q4" s="183"/>
      <c r="R4" s="183"/>
      <c r="S4" s="183"/>
      <c r="T4" s="183"/>
    </row>
    <row r="6" spans="1:20" s="1" customFormat="1" ht="18.95" customHeight="1" x14ac:dyDescent="0.3">
      <c r="A6" s="184" t="s">
        <v>3</v>
      </c>
      <c r="B6" s="184"/>
      <c r="C6" s="184"/>
      <c r="D6" s="184"/>
      <c r="E6" s="184"/>
      <c r="F6" s="184"/>
      <c r="G6" s="184"/>
      <c r="H6" s="184"/>
      <c r="I6" s="184"/>
      <c r="J6" s="184"/>
      <c r="K6" s="184"/>
      <c r="L6" s="184"/>
      <c r="M6" s="184"/>
      <c r="N6" s="184"/>
      <c r="O6" s="184"/>
      <c r="P6" s="184"/>
      <c r="Q6" s="184"/>
      <c r="R6" s="184"/>
      <c r="S6" s="184"/>
      <c r="T6" s="184"/>
    </row>
    <row r="8" spans="1:20" s="1" customFormat="1" ht="15.95" customHeight="1" x14ac:dyDescent="0.25">
      <c r="A8" s="183" t="s">
        <v>594</v>
      </c>
      <c r="B8" s="183"/>
      <c r="C8" s="183"/>
      <c r="D8" s="183"/>
      <c r="E8" s="183"/>
      <c r="F8" s="183"/>
      <c r="G8" s="183"/>
      <c r="H8" s="183"/>
      <c r="I8" s="183"/>
      <c r="J8" s="183"/>
      <c r="K8" s="183"/>
      <c r="L8" s="183"/>
      <c r="M8" s="183"/>
      <c r="N8" s="183"/>
      <c r="O8" s="183"/>
      <c r="P8" s="183"/>
      <c r="Q8" s="183"/>
      <c r="R8" s="183"/>
      <c r="S8" s="183"/>
      <c r="T8" s="183"/>
    </row>
    <row r="9" spans="1:20" s="1" customFormat="1" ht="15.95" customHeight="1" x14ac:dyDescent="0.25">
      <c r="A9" s="181" t="s">
        <v>4</v>
      </c>
      <c r="B9" s="181"/>
      <c r="C9" s="181"/>
      <c r="D9" s="181"/>
      <c r="E9" s="181"/>
      <c r="F9" s="181"/>
      <c r="G9" s="181"/>
      <c r="H9" s="181"/>
      <c r="I9" s="181"/>
      <c r="J9" s="181"/>
      <c r="K9" s="181"/>
      <c r="L9" s="181"/>
      <c r="M9" s="181"/>
      <c r="N9" s="181"/>
      <c r="O9" s="181"/>
      <c r="P9" s="181"/>
      <c r="Q9" s="181"/>
      <c r="R9" s="181"/>
      <c r="S9" s="181"/>
      <c r="T9" s="181"/>
    </row>
    <row r="11" spans="1:20" s="1" customFormat="1" ht="15.95" customHeight="1" x14ac:dyDescent="0.25">
      <c r="A11" s="183" t="s">
        <v>537</v>
      </c>
      <c r="B11" s="183"/>
      <c r="C11" s="183"/>
      <c r="D11" s="183"/>
      <c r="E11" s="183"/>
      <c r="F11" s="183"/>
      <c r="G11" s="183"/>
      <c r="H11" s="183"/>
      <c r="I11" s="183"/>
      <c r="J11" s="183"/>
      <c r="K11" s="183"/>
      <c r="L11" s="183"/>
      <c r="M11" s="183"/>
      <c r="N11" s="183"/>
      <c r="O11" s="183"/>
      <c r="P11" s="183"/>
      <c r="Q11" s="183"/>
      <c r="R11" s="183"/>
      <c r="S11" s="183"/>
      <c r="T11" s="183"/>
    </row>
    <row r="12" spans="1:20" s="1" customFormat="1" ht="15.95" customHeight="1" x14ac:dyDescent="0.25">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95" customHeight="1" x14ac:dyDescent="0.25">
      <c r="A14" s="180" t="s">
        <v>6</v>
      </c>
      <c r="B14" s="180"/>
      <c r="C14" s="180"/>
      <c r="D14" s="180"/>
      <c r="E14" s="180"/>
      <c r="F14" s="180"/>
      <c r="G14" s="180"/>
      <c r="H14" s="180"/>
      <c r="I14" s="180"/>
      <c r="J14" s="180"/>
      <c r="K14" s="180"/>
      <c r="L14" s="180"/>
      <c r="M14" s="180"/>
      <c r="N14" s="180"/>
      <c r="O14" s="180"/>
      <c r="P14" s="180"/>
      <c r="Q14" s="180"/>
      <c r="R14" s="180"/>
      <c r="S14" s="180"/>
      <c r="T14" s="180"/>
    </row>
    <row r="15" spans="1:20" s="1" customFormat="1" ht="15.95" customHeight="1" x14ac:dyDescent="0.25">
      <c r="A15" s="181" t="s">
        <v>7</v>
      </c>
      <c r="B15" s="181"/>
      <c r="C15" s="181"/>
      <c r="D15" s="181"/>
      <c r="E15" s="181"/>
      <c r="F15" s="181"/>
      <c r="G15" s="181"/>
      <c r="H15" s="181"/>
      <c r="I15" s="181"/>
      <c r="J15" s="181"/>
      <c r="K15" s="181"/>
      <c r="L15" s="181"/>
      <c r="M15" s="181"/>
      <c r="N15" s="181"/>
      <c r="O15" s="181"/>
      <c r="P15" s="181"/>
      <c r="Q15" s="181"/>
      <c r="R15" s="181"/>
      <c r="S15" s="181"/>
      <c r="T15" s="181"/>
    </row>
    <row r="16" spans="1:20" ht="36.950000000000003" customHeight="1" x14ac:dyDescent="0.3">
      <c r="B16" s="187" t="s">
        <v>43</v>
      </c>
      <c r="C16" s="187"/>
      <c r="D16" s="187"/>
      <c r="E16" s="187"/>
      <c r="F16" s="187"/>
      <c r="G16" s="187"/>
      <c r="H16" s="187"/>
      <c r="I16" s="187"/>
      <c r="J16" s="187"/>
      <c r="K16" s="187"/>
      <c r="L16" s="187"/>
      <c r="M16" s="187"/>
      <c r="N16" s="187"/>
      <c r="O16" s="187"/>
      <c r="P16" s="187"/>
      <c r="Q16" s="187"/>
      <c r="R16" s="187"/>
      <c r="S16" s="187"/>
      <c r="T16" s="187"/>
    </row>
    <row r="18" spans="2:20" s="1" customFormat="1" ht="15.95" customHeight="1" x14ac:dyDescent="0.25">
      <c r="B18" s="185" t="s">
        <v>9</v>
      </c>
      <c r="C18" s="185" t="s">
        <v>44</v>
      </c>
      <c r="D18" s="185" t="s">
        <v>45</v>
      </c>
      <c r="E18" s="185" t="s">
        <v>46</v>
      </c>
      <c r="F18" s="185" t="s">
        <v>47</v>
      </c>
      <c r="G18" s="185" t="s">
        <v>48</v>
      </c>
      <c r="H18" s="185" t="s">
        <v>49</v>
      </c>
      <c r="I18" s="185" t="s">
        <v>50</v>
      </c>
      <c r="J18" s="185" t="s">
        <v>51</v>
      </c>
      <c r="K18" s="185" t="s">
        <v>52</v>
      </c>
      <c r="L18" s="185" t="s">
        <v>53</v>
      </c>
      <c r="M18" s="185" t="s">
        <v>54</v>
      </c>
      <c r="N18" s="185" t="s">
        <v>55</v>
      </c>
      <c r="O18" s="185" t="s">
        <v>56</v>
      </c>
      <c r="P18" s="185" t="s">
        <v>57</v>
      </c>
      <c r="Q18" s="185" t="s">
        <v>58</v>
      </c>
      <c r="R18" s="188" t="s">
        <v>59</v>
      </c>
      <c r="S18" s="188"/>
      <c r="T18" s="185" t="s">
        <v>60</v>
      </c>
    </row>
    <row r="19" spans="2:20" s="1" customFormat="1" ht="141.94999999999999" customHeight="1" x14ac:dyDescent="0.25">
      <c r="B19" s="186"/>
      <c r="C19" s="186"/>
      <c r="D19" s="186"/>
      <c r="E19" s="186"/>
      <c r="F19" s="186"/>
      <c r="G19" s="186"/>
      <c r="H19" s="186"/>
      <c r="I19" s="186"/>
      <c r="J19" s="186"/>
      <c r="K19" s="186"/>
      <c r="L19" s="186"/>
      <c r="M19" s="186"/>
      <c r="N19" s="186"/>
      <c r="O19" s="186"/>
      <c r="P19" s="186"/>
      <c r="Q19" s="186"/>
      <c r="R19" s="6" t="s">
        <v>61</v>
      </c>
      <c r="S19" s="6" t="s">
        <v>62</v>
      </c>
      <c r="T19" s="18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9" sqref="A9:T9"/>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3" t="s">
        <v>550</v>
      </c>
      <c r="C4" s="183"/>
      <c r="D4" s="183"/>
      <c r="E4" s="183"/>
      <c r="F4" s="183"/>
      <c r="G4" s="183"/>
      <c r="H4" s="183"/>
      <c r="I4" s="183"/>
      <c r="J4" s="183"/>
      <c r="K4" s="183"/>
      <c r="L4" s="183"/>
      <c r="M4" s="183"/>
      <c r="N4" s="183"/>
      <c r="O4" s="183"/>
      <c r="P4" s="183"/>
      <c r="Q4" s="183"/>
      <c r="R4" s="183"/>
      <c r="S4" s="183"/>
      <c r="T4" s="183"/>
    </row>
    <row r="6" spans="1:20" s="1" customFormat="1" ht="18.95" customHeight="1" x14ac:dyDescent="0.3">
      <c r="A6" s="184" t="s">
        <v>3</v>
      </c>
      <c r="B6" s="184"/>
      <c r="C6" s="184"/>
      <c r="D6" s="184"/>
      <c r="E6" s="184"/>
      <c r="F6" s="184"/>
      <c r="G6" s="184"/>
      <c r="H6" s="184"/>
      <c r="I6" s="184"/>
      <c r="J6" s="184"/>
      <c r="K6" s="184"/>
      <c r="L6" s="184"/>
      <c r="M6" s="184"/>
      <c r="N6" s="184"/>
      <c r="O6" s="184"/>
      <c r="P6" s="184"/>
      <c r="Q6" s="184"/>
      <c r="R6" s="184"/>
      <c r="S6" s="184"/>
      <c r="T6" s="184"/>
    </row>
    <row r="8" spans="1:20" s="1" customFormat="1" ht="15.95" customHeight="1" x14ac:dyDescent="0.25">
      <c r="A8" s="183" t="s">
        <v>600</v>
      </c>
      <c r="B8" s="183"/>
      <c r="C8" s="183"/>
      <c r="D8" s="183"/>
      <c r="E8" s="183"/>
      <c r="F8" s="183"/>
      <c r="G8" s="183"/>
      <c r="H8" s="183"/>
      <c r="I8" s="183"/>
      <c r="J8" s="183"/>
      <c r="K8" s="183"/>
      <c r="L8" s="183"/>
      <c r="M8" s="183"/>
      <c r="N8" s="183"/>
      <c r="O8" s="183"/>
      <c r="P8" s="183"/>
      <c r="Q8" s="183"/>
      <c r="R8" s="183"/>
      <c r="S8" s="183"/>
      <c r="T8" s="183"/>
    </row>
    <row r="9" spans="1:20" s="1" customFormat="1" ht="15.95" customHeight="1" x14ac:dyDescent="0.25">
      <c r="A9" s="181" t="s">
        <v>4</v>
      </c>
      <c r="B9" s="181"/>
      <c r="C9" s="181"/>
      <c r="D9" s="181"/>
      <c r="E9" s="181"/>
      <c r="F9" s="181"/>
      <c r="G9" s="181"/>
      <c r="H9" s="181"/>
      <c r="I9" s="181"/>
      <c r="J9" s="181"/>
      <c r="K9" s="181"/>
      <c r="L9" s="181"/>
      <c r="M9" s="181"/>
      <c r="N9" s="181"/>
      <c r="O9" s="181"/>
      <c r="P9" s="181"/>
      <c r="Q9" s="181"/>
      <c r="R9" s="181"/>
      <c r="S9" s="181"/>
      <c r="T9" s="181"/>
    </row>
    <row r="11" spans="1:20" s="1" customFormat="1" ht="15.95" customHeight="1" x14ac:dyDescent="0.25">
      <c r="A11" s="183" t="s">
        <v>537</v>
      </c>
      <c r="B11" s="183"/>
      <c r="C11" s="183"/>
      <c r="D11" s="183"/>
      <c r="E11" s="183"/>
      <c r="F11" s="183"/>
      <c r="G11" s="183"/>
      <c r="H11" s="183"/>
      <c r="I11" s="183"/>
      <c r="J11" s="183"/>
      <c r="K11" s="183"/>
      <c r="L11" s="183"/>
      <c r="M11" s="183"/>
      <c r="N11" s="183"/>
      <c r="O11" s="183"/>
      <c r="P11" s="183"/>
      <c r="Q11" s="183"/>
      <c r="R11" s="183"/>
      <c r="S11" s="183"/>
      <c r="T11" s="183"/>
    </row>
    <row r="12" spans="1:20" s="1" customFormat="1" ht="15.95" customHeight="1" x14ac:dyDescent="0.25">
      <c r="A12" s="181" t="s">
        <v>5</v>
      </c>
      <c r="B12" s="181"/>
      <c r="C12" s="181"/>
      <c r="D12" s="181"/>
      <c r="E12" s="181"/>
      <c r="F12" s="181"/>
      <c r="G12" s="181"/>
      <c r="H12" s="181"/>
      <c r="I12" s="181"/>
      <c r="J12" s="181"/>
      <c r="K12" s="181"/>
      <c r="L12" s="181"/>
      <c r="M12" s="181"/>
      <c r="N12" s="181"/>
      <c r="O12" s="181"/>
      <c r="P12" s="181"/>
      <c r="Q12" s="181"/>
      <c r="R12" s="181"/>
      <c r="S12" s="181"/>
      <c r="T12" s="181"/>
    </row>
    <row r="14" spans="1:20" s="1" customFormat="1" ht="15.95" customHeight="1" x14ac:dyDescent="0.25">
      <c r="A14" s="180" t="s">
        <v>6</v>
      </c>
      <c r="B14" s="180"/>
      <c r="C14" s="180"/>
      <c r="D14" s="180"/>
      <c r="E14" s="180"/>
      <c r="F14" s="180"/>
      <c r="G14" s="180"/>
      <c r="H14" s="180"/>
      <c r="I14" s="180"/>
      <c r="J14" s="180"/>
      <c r="K14" s="180"/>
      <c r="L14" s="180"/>
      <c r="M14" s="180"/>
      <c r="N14" s="180"/>
      <c r="O14" s="180"/>
      <c r="P14" s="180"/>
      <c r="Q14" s="180"/>
      <c r="R14" s="180"/>
      <c r="S14" s="180"/>
      <c r="T14" s="180"/>
    </row>
    <row r="15" spans="1:20" s="1" customFormat="1" ht="15.95" customHeight="1" x14ac:dyDescent="0.25">
      <c r="A15" s="181" t="s">
        <v>7</v>
      </c>
      <c r="B15" s="181"/>
      <c r="C15" s="181"/>
      <c r="D15" s="181"/>
      <c r="E15" s="181"/>
      <c r="F15" s="181"/>
      <c r="G15" s="181"/>
      <c r="H15" s="181"/>
      <c r="I15" s="181"/>
      <c r="J15" s="181"/>
      <c r="K15" s="181"/>
      <c r="L15" s="181"/>
      <c r="M15" s="181"/>
      <c r="N15" s="181"/>
      <c r="O15" s="181"/>
      <c r="P15" s="181"/>
      <c r="Q15" s="181"/>
      <c r="R15" s="181"/>
      <c r="S15" s="181"/>
      <c r="T15" s="181"/>
    </row>
    <row r="16" spans="1:20" ht="11.1" customHeight="1" x14ac:dyDescent="0.25"/>
    <row r="17" spans="1:20" s="9" customFormat="1" ht="18.95" customHeight="1" x14ac:dyDescent="0.3">
      <c r="A17" s="182" t="s">
        <v>63</v>
      </c>
      <c r="B17" s="182"/>
      <c r="C17" s="182"/>
      <c r="D17" s="182"/>
      <c r="E17" s="182"/>
      <c r="F17" s="182"/>
      <c r="G17" s="182"/>
      <c r="H17" s="182"/>
      <c r="I17" s="182"/>
      <c r="J17" s="182"/>
      <c r="K17" s="182"/>
      <c r="L17" s="182"/>
      <c r="M17" s="182"/>
      <c r="N17" s="182"/>
      <c r="O17" s="182"/>
      <c r="P17" s="182"/>
      <c r="Q17" s="182"/>
      <c r="R17" s="182"/>
      <c r="S17" s="182"/>
      <c r="T17" s="182"/>
    </row>
    <row r="18" spans="1:20" s="1" customFormat="1" ht="15.95" customHeight="1" x14ac:dyDescent="0.25"/>
    <row r="19" spans="1:20" s="1" customFormat="1" ht="15.95" customHeight="1" x14ac:dyDescent="0.25">
      <c r="A19" s="185" t="s">
        <v>9</v>
      </c>
      <c r="B19" s="185" t="s">
        <v>64</v>
      </c>
      <c r="C19" s="185"/>
      <c r="D19" s="185" t="s">
        <v>65</v>
      </c>
      <c r="E19" s="185" t="s">
        <v>66</v>
      </c>
      <c r="F19" s="185"/>
      <c r="G19" s="185" t="s">
        <v>67</v>
      </c>
      <c r="H19" s="185"/>
      <c r="I19" s="185" t="s">
        <v>68</v>
      </c>
      <c r="J19" s="185"/>
      <c r="K19" s="185" t="s">
        <v>69</v>
      </c>
      <c r="L19" s="185" t="s">
        <v>70</v>
      </c>
      <c r="M19" s="185"/>
      <c r="N19" s="185" t="s">
        <v>71</v>
      </c>
      <c r="O19" s="185"/>
      <c r="P19" s="185" t="s">
        <v>72</v>
      </c>
      <c r="Q19" s="188" t="s">
        <v>73</v>
      </c>
      <c r="R19" s="188"/>
      <c r="S19" s="188" t="s">
        <v>74</v>
      </c>
      <c r="T19" s="188"/>
    </row>
    <row r="20" spans="1:20" s="1" customFormat="1" ht="95.1" customHeight="1" x14ac:dyDescent="0.25">
      <c r="A20" s="189"/>
      <c r="B20" s="190"/>
      <c r="C20" s="191"/>
      <c r="D20" s="189"/>
      <c r="E20" s="190"/>
      <c r="F20" s="191"/>
      <c r="G20" s="190"/>
      <c r="H20" s="191"/>
      <c r="I20" s="190"/>
      <c r="J20" s="191"/>
      <c r="K20" s="186"/>
      <c r="L20" s="190"/>
      <c r="M20" s="191"/>
      <c r="N20" s="190"/>
      <c r="O20" s="191"/>
      <c r="P20" s="186"/>
      <c r="Q20" s="6" t="s">
        <v>75</v>
      </c>
      <c r="R20" s="6" t="s">
        <v>76</v>
      </c>
      <c r="S20" s="6" t="s">
        <v>77</v>
      </c>
      <c r="T20" s="6" t="s">
        <v>78</v>
      </c>
    </row>
    <row r="21" spans="1:20" s="1" customFormat="1" ht="15.95" customHeight="1" x14ac:dyDescent="0.25">
      <c r="A21" s="186"/>
      <c r="B21" s="6" t="s">
        <v>79</v>
      </c>
      <c r="C21" s="6" t="s">
        <v>80</v>
      </c>
      <c r="D21" s="186"/>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4"/>
  <sheetViews>
    <sheetView workbookViewId="0">
      <selection activeCell="A9" sqref="A9:T9"/>
    </sheetView>
  </sheetViews>
  <sheetFormatPr defaultColWidth="8.7109375" defaultRowHeight="11.45" customHeight="1" x14ac:dyDescent="0.25"/>
  <cols>
    <col min="1" max="1" width="8.7109375" style="8" customWidth="1"/>
    <col min="2" max="2" width="15.140625" style="8" customWidth="1"/>
    <col min="3" max="3" width="13.85546875" style="8" customWidth="1"/>
    <col min="4" max="4" width="16.7109375" style="8" customWidth="1"/>
    <col min="5" max="5" width="18.28515625" style="8" customWidth="1"/>
    <col min="6" max="9" width="8.7109375" style="8" customWidth="1"/>
    <col min="10" max="10" width="17.85546875" style="8" customWidth="1"/>
    <col min="11" max="11" width="10.5703125" style="8" customWidth="1"/>
    <col min="12" max="12" width="10.42578125" style="8" customWidth="1"/>
    <col min="13" max="18" width="8.7109375" style="8" customWidth="1"/>
    <col min="19" max="19" width="15.7109375" style="8" customWidth="1"/>
    <col min="20" max="20" width="20.5703125" style="8" customWidth="1"/>
    <col min="21" max="21" width="21" style="8" customWidth="1"/>
    <col min="22" max="22" width="12.140625" style="8" customWidth="1"/>
    <col min="23" max="23" width="11.7109375" style="8" customWidth="1"/>
    <col min="24" max="24" width="21.5703125" style="8" customWidth="1"/>
    <col min="25" max="25" width="16.42578125" style="8" customWidth="1"/>
    <col min="26" max="26" width="20.5703125" style="8" customWidth="1"/>
    <col min="27" max="27" width="18.85546875" style="8"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83" t="s">
        <v>550</v>
      </c>
      <c r="C4" s="183"/>
      <c r="D4" s="183"/>
      <c r="E4" s="183"/>
      <c r="F4" s="183"/>
      <c r="G4" s="183"/>
      <c r="H4" s="183"/>
      <c r="I4" s="183"/>
      <c r="J4" s="183"/>
      <c r="K4" s="183"/>
      <c r="L4" s="183"/>
      <c r="M4" s="183"/>
      <c r="N4" s="183"/>
      <c r="O4" s="183"/>
      <c r="P4" s="183"/>
      <c r="Q4" s="183"/>
      <c r="R4" s="183"/>
      <c r="S4" s="183"/>
      <c r="T4" s="183"/>
    </row>
    <row r="6" spans="1:27" s="1" customFormat="1" ht="18.95" customHeight="1" x14ac:dyDescent="0.3">
      <c r="A6" s="184" t="s">
        <v>3</v>
      </c>
      <c r="B6" s="184"/>
      <c r="C6" s="184"/>
      <c r="D6" s="184"/>
      <c r="E6" s="184"/>
      <c r="F6" s="184"/>
      <c r="G6" s="184"/>
      <c r="H6" s="184"/>
      <c r="I6" s="184"/>
      <c r="J6" s="184"/>
      <c r="K6" s="184"/>
      <c r="L6" s="184"/>
      <c r="M6" s="184"/>
      <c r="N6" s="184"/>
      <c r="O6" s="184"/>
      <c r="P6" s="184"/>
      <c r="Q6" s="184"/>
      <c r="R6" s="184"/>
      <c r="S6" s="184"/>
      <c r="T6" s="184"/>
    </row>
    <row r="8" spans="1:27" s="1" customFormat="1" ht="15.95" customHeight="1" x14ac:dyDescent="0.25">
      <c r="A8" s="183" t="s">
        <v>545</v>
      </c>
      <c r="B8" s="183"/>
      <c r="C8" s="183"/>
      <c r="D8" s="183"/>
      <c r="E8" s="183"/>
      <c r="F8" s="183"/>
      <c r="G8" s="183"/>
      <c r="H8" s="183"/>
      <c r="I8" s="183"/>
      <c r="J8" s="183"/>
      <c r="K8" s="183"/>
      <c r="L8" s="183"/>
      <c r="M8" s="183"/>
      <c r="N8" s="183"/>
      <c r="O8" s="183"/>
      <c r="P8" s="183"/>
      <c r="Q8" s="183"/>
      <c r="R8" s="183"/>
      <c r="S8" s="183"/>
      <c r="T8" s="183"/>
    </row>
    <row r="9" spans="1:27" s="1" customFormat="1" ht="15.95" customHeight="1" x14ac:dyDescent="0.25">
      <c r="A9" s="181" t="s">
        <v>4</v>
      </c>
      <c r="B9" s="181"/>
      <c r="C9" s="181"/>
      <c r="D9" s="181"/>
      <c r="E9" s="181"/>
      <c r="F9" s="181"/>
      <c r="G9" s="181"/>
      <c r="H9" s="181"/>
      <c r="I9" s="181"/>
      <c r="J9" s="181"/>
      <c r="K9" s="181"/>
      <c r="L9" s="181"/>
      <c r="M9" s="181"/>
      <c r="N9" s="181"/>
      <c r="O9" s="181"/>
      <c r="P9" s="181"/>
      <c r="Q9" s="181"/>
      <c r="R9" s="181"/>
      <c r="S9" s="181"/>
      <c r="T9" s="181"/>
    </row>
    <row r="11" spans="1:27" s="1" customFormat="1" ht="15.95" customHeight="1" x14ac:dyDescent="0.25">
      <c r="A11" s="183" t="s">
        <v>537</v>
      </c>
      <c r="B11" s="183"/>
      <c r="C11" s="183"/>
      <c r="D11" s="183"/>
      <c r="E11" s="183"/>
      <c r="F11" s="183"/>
      <c r="G11" s="183"/>
      <c r="H11" s="183"/>
      <c r="I11" s="183"/>
      <c r="J11" s="183"/>
      <c r="K11" s="183"/>
      <c r="L11" s="183"/>
      <c r="M11" s="183"/>
      <c r="N11" s="183"/>
      <c r="O11" s="183"/>
      <c r="P11" s="183"/>
      <c r="Q11" s="183"/>
      <c r="R11" s="183"/>
      <c r="S11" s="183"/>
      <c r="T11" s="183"/>
    </row>
    <row r="12" spans="1:27" s="1" customFormat="1" ht="15.95" customHeight="1" x14ac:dyDescent="0.25">
      <c r="A12" s="181" t="s">
        <v>5</v>
      </c>
      <c r="B12" s="181"/>
      <c r="C12" s="181"/>
      <c r="D12" s="181"/>
      <c r="E12" s="181"/>
      <c r="F12" s="181"/>
      <c r="G12" s="181"/>
      <c r="H12" s="181"/>
      <c r="I12" s="181"/>
      <c r="J12" s="181"/>
      <c r="K12" s="181"/>
      <c r="L12" s="181"/>
      <c r="M12" s="181"/>
      <c r="N12" s="181"/>
      <c r="O12" s="181"/>
      <c r="P12" s="181"/>
      <c r="Q12" s="181"/>
      <c r="R12" s="181"/>
      <c r="S12" s="181"/>
      <c r="T12" s="181"/>
    </row>
    <row r="14" spans="1:27" s="1" customFormat="1" ht="15.95" customHeight="1" x14ac:dyDescent="0.25">
      <c r="A14" s="180" t="s">
        <v>6</v>
      </c>
      <c r="B14" s="180"/>
      <c r="C14" s="180"/>
      <c r="D14" s="180"/>
      <c r="E14" s="180"/>
      <c r="F14" s="180"/>
      <c r="G14" s="180"/>
      <c r="H14" s="180"/>
      <c r="I14" s="180"/>
      <c r="J14" s="180"/>
      <c r="K14" s="180"/>
      <c r="L14" s="180"/>
      <c r="M14" s="180"/>
      <c r="N14" s="180"/>
      <c r="O14" s="180"/>
      <c r="P14" s="180"/>
      <c r="Q14" s="180"/>
      <c r="R14" s="180"/>
      <c r="S14" s="180"/>
      <c r="T14" s="180"/>
    </row>
    <row r="15" spans="1:27" s="1" customFormat="1" ht="15.95" customHeight="1" x14ac:dyDescent="0.25">
      <c r="A15" s="181" t="s">
        <v>7</v>
      </c>
      <c r="B15" s="181"/>
      <c r="C15" s="181"/>
      <c r="D15" s="181"/>
      <c r="E15" s="181"/>
      <c r="F15" s="181"/>
      <c r="G15" s="181"/>
      <c r="H15" s="181"/>
      <c r="I15" s="181"/>
      <c r="J15" s="181"/>
      <c r="K15" s="181"/>
      <c r="L15" s="181"/>
      <c r="M15" s="181"/>
      <c r="N15" s="181"/>
      <c r="O15" s="181"/>
      <c r="P15" s="181"/>
      <c r="Q15" s="181"/>
      <c r="R15" s="181"/>
      <c r="S15" s="181"/>
      <c r="T15" s="181"/>
    </row>
    <row r="16" spans="1:27" ht="11.1" customHeight="1" x14ac:dyDescent="0.25">
      <c r="U16"/>
      <c r="V16"/>
      <c r="W16"/>
      <c r="X16"/>
      <c r="Y16"/>
      <c r="Z16"/>
      <c r="AA16"/>
    </row>
    <row r="17" spans="1:27" s="9" customFormat="1" ht="18.95" customHeight="1" x14ac:dyDescent="0.3">
      <c r="A17" s="182" t="s">
        <v>81</v>
      </c>
      <c r="B17" s="182"/>
      <c r="C17" s="182"/>
      <c r="D17" s="182"/>
      <c r="E17" s="182"/>
      <c r="F17" s="182"/>
      <c r="G17" s="182"/>
      <c r="H17" s="182"/>
      <c r="I17" s="182"/>
      <c r="J17" s="182"/>
      <c r="K17" s="182"/>
      <c r="L17" s="182"/>
      <c r="M17" s="182"/>
      <c r="N17" s="182"/>
      <c r="O17" s="182"/>
      <c r="P17" s="182"/>
      <c r="Q17" s="182"/>
      <c r="R17" s="182"/>
      <c r="S17" s="182"/>
      <c r="T17" s="182"/>
    </row>
    <row r="19" spans="1:27" s="1" customFormat="1" ht="32.1" customHeight="1" x14ac:dyDescent="0.25">
      <c r="A19" s="188" t="s">
        <v>9</v>
      </c>
      <c r="B19" s="188" t="s">
        <v>82</v>
      </c>
      <c r="C19" s="188"/>
      <c r="D19" s="188" t="s">
        <v>83</v>
      </c>
      <c r="E19" s="188"/>
      <c r="F19" s="188" t="s">
        <v>53</v>
      </c>
      <c r="G19" s="188"/>
      <c r="H19" s="188"/>
      <c r="I19" s="188"/>
      <c r="J19" s="188" t="s">
        <v>84</v>
      </c>
      <c r="K19" s="188" t="s">
        <v>85</v>
      </c>
      <c r="L19" s="188"/>
      <c r="M19" s="188" t="s">
        <v>86</v>
      </c>
      <c r="N19" s="188"/>
      <c r="O19" s="188" t="s">
        <v>87</v>
      </c>
      <c r="P19" s="188"/>
      <c r="Q19" s="188" t="s">
        <v>88</v>
      </c>
      <c r="R19" s="188"/>
      <c r="S19" s="188" t="s">
        <v>89</v>
      </c>
      <c r="T19" s="188" t="s">
        <v>90</v>
      </c>
      <c r="U19" s="188" t="s">
        <v>91</v>
      </c>
      <c r="V19" s="188" t="s">
        <v>92</v>
      </c>
      <c r="W19" s="188"/>
      <c r="X19" s="188" t="s">
        <v>73</v>
      </c>
      <c r="Y19" s="188"/>
      <c r="Z19" s="188" t="s">
        <v>74</v>
      </c>
      <c r="AA19" s="188"/>
    </row>
    <row r="20" spans="1:27" s="1" customFormat="1" ht="111" customHeight="1" x14ac:dyDescent="0.25">
      <c r="A20" s="188"/>
      <c r="B20" s="188"/>
      <c r="C20" s="188"/>
      <c r="D20" s="188"/>
      <c r="E20" s="188"/>
      <c r="F20" s="188" t="s">
        <v>93</v>
      </c>
      <c r="G20" s="188"/>
      <c r="H20" s="188" t="s">
        <v>94</v>
      </c>
      <c r="I20" s="188"/>
      <c r="J20" s="188"/>
      <c r="K20" s="188"/>
      <c r="L20" s="188"/>
      <c r="M20" s="188"/>
      <c r="N20" s="188"/>
      <c r="O20" s="188"/>
      <c r="P20" s="188"/>
      <c r="Q20" s="188"/>
      <c r="R20" s="188"/>
      <c r="S20" s="188"/>
      <c r="T20" s="188"/>
      <c r="U20" s="188"/>
      <c r="V20" s="188"/>
      <c r="W20" s="188"/>
      <c r="X20" s="6" t="s">
        <v>75</v>
      </c>
      <c r="Y20" s="6" t="s">
        <v>76</v>
      </c>
      <c r="Z20" s="6" t="s">
        <v>77</v>
      </c>
      <c r="AA20" s="6" t="s">
        <v>78</v>
      </c>
    </row>
    <row r="21" spans="1:27" s="1" customFormat="1" ht="15.95" customHeight="1" x14ac:dyDescent="0.25">
      <c r="A21" s="188"/>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55.5" customHeight="1" x14ac:dyDescent="0.25">
      <c r="A23" s="30">
        <v>1</v>
      </c>
      <c r="B23" s="31" t="s">
        <v>452</v>
      </c>
      <c r="C23" s="31" t="s">
        <v>452</v>
      </c>
      <c r="D23" s="31" t="s">
        <v>452</v>
      </c>
      <c r="E23" s="31" t="s">
        <v>452</v>
      </c>
      <c r="F23" s="32">
        <v>110</v>
      </c>
      <c r="G23" s="32">
        <v>110</v>
      </c>
      <c r="H23" s="32">
        <v>110</v>
      </c>
      <c r="I23" s="32">
        <v>110</v>
      </c>
      <c r="J23" s="30">
        <v>1972</v>
      </c>
      <c r="K23" s="30" t="s">
        <v>453</v>
      </c>
      <c r="L23" s="30" t="s">
        <v>454</v>
      </c>
      <c r="M23" s="30">
        <v>120</v>
      </c>
      <c r="N23" s="30">
        <v>120</v>
      </c>
      <c r="O23" s="31" t="s">
        <v>455</v>
      </c>
      <c r="P23" s="31" t="s">
        <v>455</v>
      </c>
      <c r="Q23" s="30">
        <v>48.2</v>
      </c>
      <c r="R23" s="30">
        <v>48.2</v>
      </c>
      <c r="S23" s="30">
        <v>2017</v>
      </c>
      <c r="T23" s="30">
        <v>2014</v>
      </c>
      <c r="U23" s="30">
        <v>3</v>
      </c>
      <c r="V23" s="33" t="s">
        <v>456</v>
      </c>
      <c r="W23" s="33" t="s">
        <v>456</v>
      </c>
      <c r="X23" s="31" t="s">
        <v>457</v>
      </c>
      <c r="Y23" s="31" t="s">
        <v>458</v>
      </c>
      <c r="Z23" s="31" t="s">
        <v>459</v>
      </c>
      <c r="AA23" s="31" t="s">
        <v>467</v>
      </c>
    </row>
    <row r="24" spans="1:27" ht="62.25" customHeight="1" x14ac:dyDescent="0.25">
      <c r="A24" s="30">
        <v>2</v>
      </c>
      <c r="B24" s="31" t="s">
        <v>460</v>
      </c>
      <c r="C24" s="31" t="s">
        <v>460</v>
      </c>
      <c r="D24" s="31" t="s">
        <v>460</v>
      </c>
      <c r="E24" s="31" t="s">
        <v>460</v>
      </c>
      <c r="F24" s="32">
        <v>110</v>
      </c>
      <c r="G24" s="32">
        <v>110</v>
      </c>
      <c r="H24" s="32">
        <v>110</v>
      </c>
      <c r="I24" s="32">
        <v>110</v>
      </c>
      <c r="J24" s="30">
        <v>1989</v>
      </c>
      <c r="K24" s="30">
        <v>1</v>
      </c>
      <c r="L24" s="30">
        <v>1</v>
      </c>
      <c r="M24" s="30">
        <v>120</v>
      </c>
      <c r="N24" s="30">
        <v>120</v>
      </c>
      <c r="O24" s="31" t="s">
        <v>455</v>
      </c>
      <c r="P24" s="31" t="s">
        <v>455</v>
      </c>
      <c r="Q24" s="30">
        <v>60.8</v>
      </c>
      <c r="R24" s="30">
        <v>60.8</v>
      </c>
      <c r="S24" s="30">
        <v>2017</v>
      </c>
      <c r="T24" s="30">
        <v>2014</v>
      </c>
      <c r="U24" s="30">
        <v>2</v>
      </c>
      <c r="V24" s="33" t="s">
        <v>461</v>
      </c>
      <c r="W24" s="33" t="s">
        <v>461</v>
      </c>
      <c r="X24" s="31" t="s">
        <v>462</v>
      </c>
      <c r="Y24" s="31" t="s">
        <v>463</v>
      </c>
      <c r="Z24" s="31" t="s">
        <v>464</v>
      </c>
      <c r="AA24" s="31" t="s">
        <v>467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1"/>
  <sheetViews>
    <sheetView workbookViewId="0">
      <selection activeCell="A10" sqref="A10:C10"/>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83" t="s">
        <v>550</v>
      </c>
      <c r="B5" s="183"/>
      <c r="C5" s="183"/>
    </row>
    <row r="6" spans="1:3" ht="15.95" customHeight="1" x14ac:dyDescent="0.25"/>
    <row r="7" spans="1:3" ht="18.95" customHeight="1" x14ac:dyDescent="0.3">
      <c r="A7" s="184" t="s">
        <v>3</v>
      </c>
      <c r="B7" s="184"/>
      <c r="C7" s="184"/>
    </row>
    <row r="8" spans="1:3" ht="15.95" customHeight="1" x14ac:dyDescent="0.25"/>
    <row r="9" spans="1:3" ht="15.95" customHeight="1" x14ac:dyDescent="0.25">
      <c r="A9" s="183" t="s">
        <v>600</v>
      </c>
      <c r="B9" s="183"/>
      <c r="C9" s="183"/>
    </row>
    <row r="10" spans="1:3" ht="15.95" customHeight="1" x14ac:dyDescent="0.25">
      <c r="A10" s="181" t="s">
        <v>4</v>
      </c>
      <c r="B10" s="181"/>
      <c r="C10" s="181"/>
    </row>
    <row r="11" spans="1:3" ht="15.95" customHeight="1" x14ac:dyDescent="0.25"/>
    <row r="12" spans="1:3" ht="15.95" customHeight="1" x14ac:dyDescent="0.25">
      <c r="A12" s="183" t="s">
        <v>537</v>
      </c>
      <c r="B12" s="183"/>
      <c r="C12" s="183"/>
    </row>
    <row r="13" spans="1:3" ht="15.95" customHeight="1" x14ac:dyDescent="0.25">
      <c r="A13" s="181" t="s">
        <v>5</v>
      </c>
      <c r="B13" s="181"/>
      <c r="C13" s="181"/>
    </row>
    <row r="14" spans="1:3" ht="15.95" customHeight="1" x14ac:dyDescent="0.25"/>
    <row r="15" spans="1:3" ht="32.1" customHeight="1" x14ac:dyDescent="0.25">
      <c r="A15" s="180" t="s">
        <v>6</v>
      </c>
      <c r="B15" s="180"/>
      <c r="C15" s="180"/>
    </row>
    <row r="16" spans="1:3" ht="15.95" customHeight="1" x14ac:dyDescent="0.25">
      <c r="A16" s="181" t="s">
        <v>7</v>
      </c>
      <c r="B16" s="181"/>
      <c r="C16" s="181"/>
    </row>
    <row r="17" spans="1:3" ht="15.95" customHeight="1" x14ac:dyDescent="0.25"/>
    <row r="18" spans="1:3" ht="36.950000000000003" customHeight="1" x14ac:dyDescent="0.3">
      <c r="A18" s="187" t="s">
        <v>95</v>
      </c>
      <c r="B18" s="187"/>
      <c r="C18" s="187"/>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157.5" x14ac:dyDescent="0.25">
      <c r="A22" s="5">
        <v>1</v>
      </c>
      <c r="B22" s="2" t="s">
        <v>96</v>
      </c>
      <c r="C22" s="3" t="s">
        <v>541</v>
      </c>
    </row>
    <row r="23" spans="1:3" ht="32.1" customHeight="1" x14ac:dyDescent="0.25">
      <c r="A23" s="5">
        <v>2</v>
      </c>
      <c r="B23" s="2" t="s">
        <v>97</v>
      </c>
      <c r="C23" s="3" t="s">
        <v>478</v>
      </c>
    </row>
    <row r="24" spans="1:3" ht="48" customHeight="1" x14ac:dyDescent="0.25">
      <c r="A24" s="5">
        <v>3</v>
      </c>
      <c r="B24" s="2" t="s">
        <v>98</v>
      </c>
      <c r="C24" s="3" t="s">
        <v>465</v>
      </c>
    </row>
    <row r="25" spans="1:3" ht="32.1" customHeight="1" x14ac:dyDescent="0.25">
      <c r="A25" s="5">
        <v>4</v>
      </c>
      <c r="B25" s="2" t="s">
        <v>99</v>
      </c>
      <c r="C25" s="3" t="s">
        <v>466</v>
      </c>
    </row>
    <row r="26" spans="1:3" ht="32.1" customHeight="1" x14ac:dyDescent="0.25">
      <c r="A26" s="5">
        <v>5</v>
      </c>
      <c r="B26" s="2" t="s">
        <v>100</v>
      </c>
      <c r="C26" s="3" t="s">
        <v>101</v>
      </c>
    </row>
    <row r="27" spans="1:3" ht="63.75" customHeight="1" x14ac:dyDescent="0.25">
      <c r="A27" s="5">
        <v>6</v>
      </c>
      <c r="B27" s="2" t="s">
        <v>102</v>
      </c>
      <c r="C27" s="3" t="s">
        <v>539</v>
      </c>
    </row>
    <row r="28" spans="1:3" ht="15.95" customHeight="1" x14ac:dyDescent="0.25">
      <c r="A28" s="5">
        <v>7</v>
      </c>
      <c r="B28" s="2" t="s">
        <v>103</v>
      </c>
      <c r="C28" s="11">
        <v>2017</v>
      </c>
    </row>
    <row r="29" spans="1:3" ht="15.95" customHeight="1" x14ac:dyDescent="0.25">
      <c r="A29" s="5">
        <v>8</v>
      </c>
      <c r="B29" s="2" t="s">
        <v>104</v>
      </c>
      <c r="C29" s="11">
        <v>2019</v>
      </c>
    </row>
    <row r="30" spans="1:3" ht="15.95" customHeight="1" x14ac:dyDescent="0.25">
      <c r="A30" s="5">
        <v>9</v>
      </c>
      <c r="B30" s="2" t="s">
        <v>105</v>
      </c>
      <c r="C30" s="3" t="s">
        <v>542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38"/>
  <sheetViews>
    <sheetView zoomScale="85" zoomScaleNormal="85" workbookViewId="0">
      <selection activeCell="A9" sqref="A9:Z9"/>
    </sheetView>
  </sheetViews>
  <sheetFormatPr defaultColWidth="8.7109375" defaultRowHeight="11.45" customHeight="1" x14ac:dyDescent="0.25"/>
  <cols>
    <col min="1" max="1" width="8.7109375" style="8" customWidth="1"/>
    <col min="2" max="2" width="39.140625" style="8" customWidth="1"/>
    <col min="3" max="10" width="8.7109375" style="8" customWidth="1"/>
    <col min="11" max="11" width="36.7109375" style="8" customWidth="1"/>
    <col min="12" max="12" width="26.5703125" style="8" customWidth="1"/>
    <col min="13" max="13" width="43.28515625" style="8" customWidth="1"/>
    <col min="14" max="14" width="7.42578125" style="8" customWidth="1"/>
    <col min="15" max="15" width="17.7109375" style="8" customWidth="1"/>
    <col min="16" max="22" width="8.7109375" style="8" customWidth="1"/>
    <col min="23" max="23" width="10.28515625" style="8" customWidth="1"/>
    <col min="24" max="24" width="21.140625" style="8" customWidth="1"/>
    <col min="25" max="25" width="8.7109375" style="8" customWidth="1"/>
    <col min="26" max="26" width="41.140625" style="8" customWidth="1"/>
  </cols>
  <sheetData>
    <row r="1" spans="1:27" s="1" customFormat="1" ht="15.95" customHeight="1" x14ac:dyDescent="0.25">
      <c r="T1" s="1" t="s">
        <v>0</v>
      </c>
    </row>
    <row r="2" spans="1:27" s="1" customFormat="1" ht="15.95" customHeight="1" x14ac:dyDescent="0.25">
      <c r="T2" s="1" t="s">
        <v>1</v>
      </c>
    </row>
    <row r="3" spans="1:27" s="1" customFormat="1" ht="15.95" customHeight="1" x14ac:dyDescent="0.25">
      <c r="T3" s="1" t="s">
        <v>2</v>
      </c>
    </row>
    <row r="4" spans="1:27" s="1" customFormat="1" ht="15.95" customHeight="1" x14ac:dyDescent="0.25">
      <c r="B4" s="183" t="s">
        <v>558</v>
      </c>
      <c r="C4" s="183"/>
      <c r="D4" s="183"/>
      <c r="E4" s="183"/>
      <c r="F4" s="183"/>
      <c r="G4" s="183"/>
      <c r="H4" s="183"/>
      <c r="I4" s="183"/>
      <c r="J4" s="183"/>
      <c r="K4" s="183"/>
      <c r="L4" s="183"/>
      <c r="M4" s="183"/>
      <c r="N4" s="183"/>
      <c r="O4" s="183"/>
      <c r="P4" s="183"/>
      <c r="Q4" s="183"/>
      <c r="R4" s="183"/>
      <c r="S4" s="183"/>
      <c r="T4" s="183"/>
    </row>
    <row r="5" spans="1:27" ht="11.45" customHeight="1" x14ac:dyDescent="0.25">
      <c r="AA5" s="8"/>
    </row>
    <row r="6" spans="1:27" ht="18.95" customHeight="1" x14ac:dyDescent="0.3">
      <c r="A6" s="184" t="s">
        <v>3</v>
      </c>
      <c r="B6" s="184"/>
      <c r="C6" s="184"/>
      <c r="D6" s="184"/>
      <c r="E6" s="184"/>
      <c r="F6" s="184"/>
      <c r="G6" s="184"/>
      <c r="H6" s="184"/>
      <c r="I6" s="184"/>
      <c r="J6" s="184"/>
      <c r="K6" s="184"/>
      <c r="L6" s="184"/>
      <c r="M6" s="184"/>
      <c r="N6" s="184"/>
      <c r="O6" s="184"/>
      <c r="P6" s="184"/>
      <c r="Q6" s="184"/>
      <c r="R6" s="184"/>
      <c r="S6" s="184"/>
      <c r="T6" s="184"/>
      <c r="U6" s="184"/>
      <c r="V6" s="184"/>
      <c r="W6" s="184"/>
      <c r="X6" s="184"/>
      <c r="Y6" s="184"/>
      <c r="Z6" s="184"/>
    </row>
    <row r="7" spans="1:27" ht="15.95" customHeight="1" x14ac:dyDescent="0.25"/>
    <row r="8" spans="1:27" ht="15.95" customHeight="1" x14ac:dyDescent="0.25">
      <c r="A8" s="183" t="s">
        <v>594</v>
      </c>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7" ht="15.95" customHeight="1" x14ac:dyDescent="0.25">
      <c r="A9" s="181" t="s">
        <v>4</v>
      </c>
      <c r="B9" s="181"/>
      <c r="C9" s="181"/>
      <c r="D9" s="181"/>
      <c r="E9" s="181"/>
      <c r="F9" s="181"/>
      <c r="G9" s="181"/>
      <c r="H9" s="181"/>
      <c r="I9" s="181"/>
      <c r="J9" s="181"/>
      <c r="K9" s="181"/>
      <c r="L9" s="181"/>
      <c r="M9" s="181"/>
      <c r="N9" s="181"/>
      <c r="O9" s="181"/>
      <c r="P9" s="181"/>
      <c r="Q9" s="181"/>
      <c r="R9" s="181"/>
      <c r="S9" s="181"/>
      <c r="T9" s="181"/>
      <c r="U9" s="181"/>
      <c r="V9" s="181"/>
      <c r="W9" s="181"/>
      <c r="X9" s="181"/>
      <c r="Y9" s="181"/>
      <c r="Z9" s="181"/>
    </row>
    <row r="10" spans="1:27" ht="15.95" customHeight="1" x14ac:dyDescent="0.25"/>
    <row r="11" spans="1:27" ht="15.95" customHeight="1" x14ac:dyDescent="0.25">
      <c r="A11" s="183" t="s">
        <v>537</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7" ht="15.95" customHeight="1" x14ac:dyDescent="0.25">
      <c r="A12" s="181" t="s">
        <v>5</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7" ht="15.95" customHeight="1" x14ac:dyDescent="0.25"/>
    <row r="14" spans="1:27" ht="15.95" customHeight="1" x14ac:dyDescent="0.25">
      <c r="A14" s="180" t="s">
        <v>6</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7" ht="15.95" customHeight="1" x14ac:dyDescent="0.25">
      <c r="A15" s="181" t="s">
        <v>7</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7" s="13" customFormat="1" ht="15.95" customHeight="1" x14ac:dyDescent="0.25">
      <c r="A16" s="12" t="s">
        <v>106</v>
      </c>
    </row>
    <row r="17" spans="1:26" s="96" customFormat="1" ht="15.95" customHeight="1" x14ac:dyDescent="0.25">
      <c r="A17" s="192" t="s">
        <v>107</v>
      </c>
      <c r="B17" s="192"/>
      <c r="C17" s="192"/>
      <c r="D17" s="192"/>
      <c r="E17" s="192"/>
      <c r="F17" s="192"/>
      <c r="G17" s="192"/>
      <c r="H17" s="192"/>
      <c r="I17" s="192"/>
      <c r="J17" s="192"/>
      <c r="K17" s="192"/>
      <c r="L17" s="192"/>
      <c r="M17" s="192"/>
      <c r="N17" s="192" t="s">
        <v>108</v>
      </c>
      <c r="O17" s="192"/>
      <c r="P17" s="192"/>
      <c r="Q17" s="192"/>
      <c r="R17" s="192"/>
      <c r="S17" s="192"/>
      <c r="T17" s="192"/>
      <c r="U17" s="192"/>
      <c r="V17" s="192"/>
      <c r="W17" s="192"/>
      <c r="X17" s="192"/>
      <c r="Y17" s="192"/>
      <c r="Z17" s="192"/>
    </row>
    <row r="18" spans="1:26" s="96" customFormat="1" ht="221.1" customHeight="1" x14ac:dyDescent="0.25">
      <c r="A18" s="94" t="s">
        <v>109</v>
      </c>
      <c r="B18" s="94" t="s">
        <v>110</v>
      </c>
      <c r="C18" s="94" t="s">
        <v>111</v>
      </c>
      <c r="D18" s="94" t="s">
        <v>112</v>
      </c>
      <c r="E18" s="94" t="s">
        <v>113</v>
      </c>
      <c r="F18" s="94" t="s">
        <v>114</v>
      </c>
      <c r="G18" s="94" t="s">
        <v>115</v>
      </c>
      <c r="H18" s="94" t="s">
        <v>116</v>
      </c>
      <c r="I18" s="94" t="s">
        <v>117</v>
      </c>
      <c r="J18" s="94" t="s">
        <v>118</v>
      </c>
      <c r="K18" s="94" t="s">
        <v>119</v>
      </c>
      <c r="L18" s="94" t="s">
        <v>120</v>
      </c>
      <c r="M18" s="94" t="s">
        <v>121</v>
      </c>
      <c r="N18" s="94" t="s">
        <v>122</v>
      </c>
      <c r="O18" s="94" t="s">
        <v>123</v>
      </c>
      <c r="P18" s="94" t="s">
        <v>124</v>
      </c>
      <c r="Q18" s="94" t="s">
        <v>125</v>
      </c>
      <c r="R18" s="94" t="s">
        <v>116</v>
      </c>
      <c r="S18" s="94" t="s">
        <v>126</v>
      </c>
      <c r="T18" s="94" t="s">
        <v>127</v>
      </c>
      <c r="U18" s="94" t="s">
        <v>128</v>
      </c>
      <c r="V18" s="94" t="s">
        <v>125</v>
      </c>
      <c r="W18" s="94" t="s">
        <v>129</v>
      </c>
      <c r="X18" s="94" t="s">
        <v>130</v>
      </c>
      <c r="Y18" s="94" t="s">
        <v>131</v>
      </c>
      <c r="Z18" s="94" t="s">
        <v>132</v>
      </c>
    </row>
    <row r="19" spans="1:26" s="96" customFormat="1" ht="15.95" customHeight="1" x14ac:dyDescent="0.25">
      <c r="A19" s="37">
        <v>1</v>
      </c>
      <c r="B19" s="37">
        <v>2</v>
      </c>
      <c r="C19" s="37">
        <v>3</v>
      </c>
      <c r="D19" s="37">
        <v>4</v>
      </c>
      <c r="E19" s="37">
        <v>5</v>
      </c>
      <c r="F19" s="57">
        <v>6</v>
      </c>
      <c r="G19" s="37">
        <v>7</v>
      </c>
      <c r="H19" s="37">
        <v>8</v>
      </c>
      <c r="I19" s="37">
        <v>9</v>
      </c>
      <c r="J19" s="37">
        <v>10</v>
      </c>
      <c r="K19" s="37">
        <v>11</v>
      </c>
      <c r="L19" s="37">
        <v>12</v>
      </c>
      <c r="M19" s="37">
        <v>13</v>
      </c>
      <c r="N19" s="37">
        <v>14</v>
      </c>
      <c r="O19" s="37">
        <v>15</v>
      </c>
      <c r="P19" s="37">
        <v>16</v>
      </c>
      <c r="Q19" s="37">
        <v>17</v>
      </c>
      <c r="R19" s="37">
        <v>18</v>
      </c>
      <c r="S19" s="37">
        <v>19</v>
      </c>
      <c r="T19" s="37">
        <v>20</v>
      </c>
      <c r="U19" s="37">
        <v>21</v>
      </c>
      <c r="V19" s="37">
        <v>22</v>
      </c>
      <c r="W19" s="37">
        <v>23</v>
      </c>
      <c r="X19" s="37">
        <v>24</v>
      </c>
      <c r="Y19" s="37">
        <v>25</v>
      </c>
      <c r="Z19" s="37">
        <v>26</v>
      </c>
    </row>
    <row r="20" spans="1:26" ht="30" customHeight="1" x14ac:dyDescent="0.25">
      <c r="A20" s="61" t="s">
        <v>554</v>
      </c>
      <c r="B20" s="61"/>
      <c r="C20" s="42">
        <f>C21+C26</f>
        <v>17.399999999999999</v>
      </c>
      <c r="D20" s="82">
        <f>D21+D26</f>
        <v>3795</v>
      </c>
      <c r="E20" s="42">
        <f>E21+E26</f>
        <v>35.069000000000003</v>
      </c>
      <c r="F20" s="42">
        <f>C20*D20</f>
        <v>66033</v>
      </c>
      <c r="G20" s="42">
        <f>C20*E20</f>
        <v>610.20060000000001</v>
      </c>
      <c r="H20" s="42">
        <v>278494</v>
      </c>
      <c r="I20" s="42">
        <f>F20/H20</f>
        <v>0.23710744217110602</v>
      </c>
      <c r="J20" s="42">
        <f>D20/H20</f>
        <v>1.3626864492592299E-2</v>
      </c>
      <c r="K20" s="83"/>
      <c r="L20" s="60"/>
      <c r="M20" s="60">
        <v>2021</v>
      </c>
      <c r="N20" s="60">
        <v>6</v>
      </c>
      <c r="O20" s="60">
        <f t="shared" ref="O20:O25" si="0">P20*O32</f>
        <v>13963.499999999998</v>
      </c>
      <c r="P20" s="100">
        <f>C20/2</f>
        <v>8.6999999999999993</v>
      </c>
      <c r="Q20" s="41">
        <v>0</v>
      </c>
      <c r="R20" s="41">
        <v>278494</v>
      </c>
      <c r="S20" s="41">
        <f t="shared" ref="S20:S25" si="1">O20/R20</f>
        <v>5.0139320775312926E-2</v>
      </c>
      <c r="T20" s="41">
        <f t="shared" ref="T20:T25" si="2">O32/R20</f>
        <v>5.7631403190014866E-3</v>
      </c>
      <c r="U20" s="41">
        <v>0</v>
      </c>
      <c r="V20" s="41">
        <v>0</v>
      </c>
      <c r="W20" s="101">
        <f>(S20-I20)/3</f>
        <v>-6.2322707131931034E-2</v>
      </c>
      <c r="X20" s="86">
        <f>-T20-(J20)/3</f>
        <v>-1.030542848319892E-2</v>
      </c>
      <c r="Y20" s="41">
        <v>0</v>
      </c>
      <c r="Z20" s="62" t="s">
        <v>499</v>
      </c>
    </row>
    <row r="21" spans="1:26" ht="22.5" customHeight="1" x14ac:dyDescent="0.25">
      <c r="A21" s="193">
        <v>2017</v>
      </c>
      <c r="B21" s="63" t="s">
        <v>500</v>
      </c>
      <c r="C21" s="64">
        <f>SUM(C22:C25)</f>
        <v>8.09</v>
      </c>
      <c r="D21" s="64">
        <f>SUM(D22:D25)</f>
        <v>2342</v>
      </c>
      <c r="E21" s="64">
        <f>SUM(E22:E25)</f>
        <v>4.819</v>
      </c>
      <c r="F21" s="64">
        <f>C25*D25+C24*D24+C23*D23+C22*D22</f>
        <v>7001.4</v>
      </c>
      <c r="G21" s="64">
        <f t="shared" ref="G21:G29" si="3">C21*E21</f>
        <v>38.985709999999997</v>
      </c>
      <c r="H21" s="64">
        <v>278494</v>
      </c>
      <c r="I21" s="64">
        <f t="shared" ref="I21:I29" si="4">F21/H21</f>
        <v>2.5140218460720877E-2</v>
      </c>
      <c r="J21" s="64">
        <f t="shared" ref="J21:J29" si="5">D21/H21</f>
        <v>8.4095169016208601E-3</v>
      </c>
      <c r="K21" s="60"/>
      <c r="L21" s="60"/>
      <c r="M21" s="43">
        <v>2022</v>
      </c>
      <c r="N21" s="60">
        <v>5</v>
      </c>
      <c r="O21" s="60">
        <f t="shared" si="0"/>
        <v>8936.64</v>
      </c>
      <c r="P21" s="100">
        <f>C20/2.5</f>
        <v>6.9599999999999991</v>
      </c>
      <c r="Q21" s="41">
        <v>0</v>
      </c>
      <c r="R21" s="41">
        <v>278494</v>
      </c>
      <c r="S21" s="41">
        <f t="shared" si="1"/>
        <v>3.2089165296200275E-2</v>
      </c>
      <c r="T21" s="41">
        <f t="shared" si="2"/>
        <v>4.6105122552011889E-3</v>
      </c>
      <c r="U21" s="41">
        <v>0</v>
      </c>
      <c r="V21" s="41">
        <v>0</v>
      </c>
      <c r="W21" s="102">
        <f>(S21-I20)/3</f>
        <v>-6.8339425624968586E-2</v>
      </c>
      <c r="X21" s="101">
        <f>-T21-(J20)/3</f>
        <v>-9.1528004193986226E-3</v>
      </c>
      <c r="Y21" s="41">
        <v>0</v>
      </c>
      <c r="Z21" s="62" t="s">
        <v>499</v>
      </c>
    </row>
    <row r="22" spans="1:26" ht="39.75" customHeight="1" x14ac:dyDescent="0.25">
      <c r="A22" s="194"/>
      <c r="B22" s="34" t="s">
        <v>501</v>
      </c>
      <c r="C22" s="42">
        <v>3.48</v>
      </c>
      <c r="D22" s="82">
        <v>970</v>
      </c>
      <c r="E22" s="42">
        <v>2.68</v>
      </c>
      <c r="F22" s="42">
        <f t="shared" ref="F22:F29" si="6">C22*D22</f>
        <v>3375.6</v>
      </c>
      <c r="G22" s="42">
        <f t="shared" si="3"/>
        <v>9.3264000000000014</v>
      </c>
      <c r="H22" s="42">
        <v>278494</v>
      </c>
      <c r="I22" s="42">
        <f t="shared" si="4"/>
        <v>1.2120907452225183E-2</v>
      </c>
      <c r="J22" s="42">
        <f t="shared" si="5"/>
        <v>3.4830193828233281E-3</v>
      </c>
      <c r="K22" s="65" t="s">
        <v>502</v>
      </c>
      <c r="L22" s="66" t="s">
        <v>503</v>
      </c>
      <c r="M22" s="43">
        <v>2023</v>
      </c>
      <c r="N22" s="60">
        <v>4</v>
      </c>
      <c r="O22" s="60">
        <f t="shared" si="0"/>
        <v>6206</v>
      </c>
      <c r="P22" s="100">
        <f>C20/3</f>
        <v>5.8</v>
      </c>
      <c r="Q22" s="41">
        <v>0</v>
      </c>
      <c r="R22" s="41">
        <v>278494</v>
      </c>
      <c r="S22" s="41">
        <f t="shared" si="1"/>
        <v>2.2284142566805748E-2</v>
      </c>
      <c r="T22" s="41">
        <f t="shared" si="2"/>
        <v>3.8420935460009909E-3</v>
      </c>
      <c r="U22" s="41">
        <v>0</v>
      </c>
      <c r="V22" s="41">
        <v>0</v>
      </c>
      <c r="W22" s="41">
        <f>(S22-I20)/3</f>
        <v>-7.1607766534766762E-2</v>
      </c>
      <c r="X22" s="101">
        <f>T22-(J20)/3</f>
        <v>-7.0019461819644186E-4</v>
      </c>
      <c r="Y22" s="41">
        <v>0</v>
      </c>
      <c r="Z22" s="62" t="s">
        <v>499</v>
      </c>
    </row>
    <row r="23" spans="1:26" ht="36.75" customHeight="1" x14ac:dyDescent="0.25">
      <c r="A23" s="194"/>
      <c r="B23" s="34" t="s">
        <v>501</v>
      </c>
      <c r="C23" s="42">
        <v>3.51</v>
      </c>
      <c r="D23" s="82">
        <v>970</v>
      </c>
      <c r="E23" s="42">
        <v>0.33900000000000002</v>
      </c>
      <c r="F23" s="42">
        <f t="shared" si="6"/>
        <v>3404.7</v>
      </c>
      <c r="G23" s="42">
        <f t="shared" si="3"/>
        <v>1.1898900000000001</v>
      </c>
      <c r="H23" s="42">
        <v>278494</v>
      </c>
      <c r="I23" s="42">
        <f t="shared" si="4"/>
        <v>1.2225398033709882E-2</v>
      </c>
      <c r="J23" s="42">
        <f t="shared" si="5"/>
        <v>3.4830193828233281E-3</v>
      </c>
      <c r="K23" s="65" t="s">
        <v>504</v>
      </c>
      <c r="L23" s="66" t="s">
        <v>503</v>
      </c>
      <c r="M23" s="43">
        <v>2024</v>
      </c>
      <c r="N23" s="60">
        <v>3</v>
      </c>
      <c r="O23" s="60">
        <f t="shared" si="0"/>
        <v>3989.571428571428</v>
      </c>
      <c r="P23" s="100">
        <f>C20/4</f>
        <v>4.3499999999999996</v>
      </c>
      <c r="Q23" s="41">
        <v>0</v>
      </c>
      <c r="R23" s="41">
        <v>278494</v>
      </c>
      <c r="S23" s="41">
        <f t="shared" si="1"/>
        <v>1.4325520221517979E-2</v>
      </c>
      <c r="T23" s="41">
        <f t="shared" si="2"/>
        <v>3.2932230394294207E-3</v>
      </c>
      <c r="U23" s="41">
        <v>0</v>
      </c>
      <c r="V23" s="41">
        <v>0</v>
      </c>
      <c r="W23" s="41">
        <f>(S23-I20)/3</f>
        <v>-7.426064064986268E-2</v>
      </c>
      <c r="X23" s="101">
        <f>T23-(J20)/3</f>
        <v>-1.2490651247680121E-3</v>
      </c>
      <c r="Y23" s="41">
        <v>0</v>
      </c>
      <c r="Z23" s="62" t="s">
        <v>499</v>
      </c>
    </row>
    <row r="24" spans="1:26" ht="20.25" customHeight="1" x14ac:dyDescent="0.25">
      <c r="A24" s="194"/>
      <c r="B24" s="34" t="s">
        <v>501</v>
      </c>
      <c r="C24" s="42">
        <v>0.55000000000000004</v>
      </c>
      <c r="D24" s="82">
        <v>229</v>
      </c>
      <c r="E24" s="42">
        <v>0.8</v>
      </c>
      <c r="F24" s="42">
        <f t="shared" si="6"/>
        <v>125.95000000000002</v>
      </c>
      <c r="G24" s="42">
        <f t="shared" si="3"/>
        <v>0.44000000000000006</v>
      </c>
      <c r="H24" s="42">
        <v>278494</v>
      </c>
      <c r="I24" s="42">
        <f t="shared" si="4"/>
        <v>4.5225390852226627E-4</v>
      </c>
      <c r="J24" s="42">
        <f t="shared" si="5"/>
        <v>8.2227983367684759E-4</v>
      </c>
      <c r="K24" s="65" t="s">
        <v>505</v>
      </c>
      <c r="L24" s="66" t="s">
        <v>503</v>
      </c>
      <c r="M24" s="43">
        <v>2025</v>
      </c>
      <c r="N24" s="60">
        <v>2</v>
      </c>
      <c r="O24" s="60">
        <f t="shared" si="0"/>
        <v>2792.7</v>
      </c>
      <c r="P24" s="100">
        <f>C20/5</f>
        <v>3.4799999999999995</v>
      </c>
      <c r="Q24" s="41">
        <v>0</v>
      </c>
      <c r="R24" s="41">
        <v>278494</v>
      </c>
      <c r="S24" s="41">
        <f t="shared" si="1"/>
        <v>1.0027864155062585E-2</v>
      </c>
      <c r="T24" s="41">
        <f t="shared" si="2"/>
        <v>2.8815701595007433E-3</v>
      </c>
      <c r="U24" s="41">
        <v>0</v>
      </c>
      <c r="V24" s="41">
        <v>0</v>
      </c>
      <c r="W24" s="41">
        <f>(S24-I20)/3</f>
        <v>-7.5693192672014478E-2</v>
      </c>
      <c r="X24" s="101">
        <f>T24-(J20)/3</f>
        <v>-1.6607180046966895E-3</v>
      </c>
      <c r="Y24" s="41">
        <v>0</v>
      </c>
      <c r="Z24" s="62" t="s">
        <v>499</v>
      </c>
    </row>
    <row r="25" spans="1:26" ht="20.25" customHeight="1" x14ac:dyDescent="0.25">
      <c r="A25" s="194"/>
      <c r="B25" s="34" t="s">
        <v>501</v>
      </c>
      <c r="C25" s="42">
        <v>0.55000000000000004</v>
      </c>
      <c r="D25" s="82">
        <v>173</v>
      </c>
      <c r="E25" s="84">
        <v>1</v>
      </c>
      <c r="F25" s="42">
        <f t="shared" si="6"/>
        <v>95.15</v>
      </c>
      <c r="G25" s="42">
        <f t="shared" si="3"/>
        <v>0.55000000000000004</v>
      </c>
      <c r="H25" s="42">
        <v>278494</v>
      </c>
      <c r="I25" s="42">
        <f t="shared" si="4"/>
        <v>3.416590662635461E-4</v>
      </c>
      <c r="J25" s="42">
        <f t="shared" si="5"/>
        <v>6.2119830229735652E-4</v>
      </c>
      <c r="K25" s="65" t="s">
        <v>506</v>
      </c>
      <c r="L25" s="66" t="s">
        <v>503</v>
      </c>
      <c r="M25" s="43">
        <v>2026</v>
      </c>
      <c r="N25" s="60">
        <v>1</v>
      </c>
      <c r="O25" s="60">
        <f t="shared" si="0"/>
        <v>2256.727272727273</v>
      </c>
      <c r="P25" s="100">
        <f>C20/5.5</f>
        <v>3.1636363636363636</v>
      </c>
      <c r="Q25" s="41">
        <v>0</v>
      </c>
      <c r="R25" s="41">
        <v>278494</v>
      </c>
      <c r="S25" s="41">
        <f t="shared" si="1"/>
        <v>8.1033245697475463E-3</v>
      </c>
      <c r="T25" s="41">
        <f t="shared" si="2"/>
        <v>2.5613956973339941E-3</v>
      </c>
      <c r="U25" s="41">
        <v>0</v>
      </c>
      <c r="V25" s="41">
        <v>0</v>
      </c>
      <c r="W25" s="41">
        <f>(S25-I20)/3</f>
        <v>-7.633470586711949E-2</v>
      </c>
      <c r="X25" s="101">
        <f>T25-(J20)/3</f>
        <v>-1.9808924668634387E-3</v>
      </c>
      <c r="Y25" s="41">
        <v>0</v>
      </c>
      <c r="Z25" s="62" t="s">
        <v>499</v>
      </c>
    </row>
    <row r="26" spans="1:26" ht="19.5" customHeight="1" x14ac:dyDescent="0.25">
      <c r="A26" s="195">
        <v>2016</v>
      </c>
      <c r="B26" s="63" t="s">
        <v>507</v>
      </c>
      <c r="C26" s="64">
        <f>SUM(C27:C29)</f>
        <v>9.3099999999999987</v>
      </c>
      <c r="D26" s="64">
        <f>SUM(D27:D29)</f>
        <v>1453</v>
      </c>
      <c r="E26" s="64">
        <f>SUM(E27:E29)</f>
        <v>30.25</v>
      </c>
      <c r="F26" s="64">
        <f>C29*D29+C28*D28+C27*D27</f>
        <v>4514.7199999999993</v>
      </c>
      <c r="G26" s="64">
        <f t="shared" si="3"/>
        <v>281.62749999999994</v>
      </c>
      <c r="H26" s="64">
        <v>278494</v>
      </c>
      <c r="I26" s="64">
        <f t="shared" si="4"/>
        <v>1.6211193059814572E-2</v>
      </c>
      <c r="J26" s="64">
        <f t="shared" si="5"/>
        <v>5.2173475909714391E-3</v>
      </c>
      <c r="K26" s="60"/>
      <c r="L26" s="60"/>
      <c r="M26" s="88">
        <v>2026</v>
      </c>
      <c r="N26" s="89">
        <v>0</v>
      </c>
      <c r="O26" s="89">
        <f>P26*O38</f>
        <v>944.32363636363641</v>
      </c>
      <c r="P26" s="90">
        <f>C21/5.5</f>
        <v>1.4709090909090909</v>
      </c>
      <c r="Q26" s="91">
        <v>0</v>
      </c>
      <c r="R26" s="91">
        <v>278494</v>
      </c>
      <c r="S26" s="91">
        <f>O26/R26</f>
        <v>3.3908221949616019E-3</v>
      </c>
      <c r="T26" s="91">
        <f>O38/R26</f>
        <v>2.3052561276005945E-3</v>
      </c>
      <c r="U26" s="91">
        <v>0</v>
      </c>
      <c r="V26" s="91">
        <v>0</v>
      </c>
      <c r="W26" s="91">
        <f>(S26-I20)/3</f>
        <v>-7.7905539992048148E-2</v>
      </c>
      <c r="X26" s="92">
        <f>T26-(J20)/3</f>
        <v>-2.2370320365968383E-3</v>
      </c>
      <c r="Y26" s="91">
        <v>0</v>
      </c>
      <c r="Z26" s="93" t="s">
        <v>499</v>
      </c>
    </row>
    <row r="27" spans="1:26" ht="21" customHeight="1" x14ac:dyDescent="0.25">
      <c r="A27" s="196"/>
      <c r="B27" s="34" t="s">
        <v>501</v>
      </c>
      <c r="C27" s="42">
        <v>2.78</v>
      </c>
      <c r="D27" s="82">
        <v>484</v>
      </c>
      <c r="E27" s="42">
        <v>25.7</v>
      </c>
      <c r="F27" s="42">
        <f t="shared" si="6"/>
        <v>1345.52</v>
      </c>
      <c r="G27" s="42">
        <f t="shared" si="3"/>
        <v>71.445999999999998</v>
      </c>
      <c r="H27" s="42">
        <v>278494</v>
      </c>
      <c r="I27" s="42">
        <f t="shared" si="4"/>
        <v>4.831414680388087E-3</v>
      </c>
      <c r="J27" s="42">
        <f t="shared" si="5"/>
        <v>1.7379189497798875E-3</v>
      </c>
      <c r="K27" s="67" t="s">
        <v>547</v>
      </c>
      <c r="L27" s="66" t="s">
        <v>503</v>
      </c>
      <c r="M27" s="43"/>
      <c r="N27" s="60"/>
      <c r="O27" s="60"/>
      <c r="P27" s="41"/>
      <c r="Q27" s="41"/>
      <c r="R27" s="41"/>
      <c r="S27" s="41"/>
      <c r="T27" s="41"/>
      <c r="U27" s="41"/>
      <c r="V27" s="41"/>
      <c r="W27" s="41"/>
      <c r="X27" s="41"/>
      <c r="Y27" s="41"/>
      <c r="Z27" s="38"/>
    </row>
    <row r="28" spans="1:26" ht="22.5" customHeight="1" x14ac:dyDescent="0.25">
      <c r="A28" s="196"/>
      <c r="B28" s="34" t="s">
        <v>501</v>
      </c>
      <c r="C28" s="42">
        <v>2.98</v>
      </c>
      <c r="D28" s="82">
        <v>475</v>
      </c>
      <c r="E28" s="42">
        <v>2.68</v>
      </c>
      <c r="F28" s="42">
        <f t="shared" si="6"/>
        <v>1415.5</v>
      </c>
      <c r="G28" s="42">
        <f t="shared" si="3"/>
        <v>7.9864000000000006</v>
      </c>
      <c r="H28" s="42">
        <v>278494</v>
      </c>
      <c r="I28" s="42">
        <f t="shared" si="4"/>
        <v>5.0826947797798158E-3</v>
      </c>
      <c r="J28" s="42">
        <f t="shared" si="5"/>
        <v>1.7056022750938978E-3</v>
      </c>
      <c r="K28" s="67" t="s">
        <v>548</v>
      </c>
      <c r="L28" s="66" t="s">
        <v>503</v>
      </c>
      <c r="M28" s="43"/>
      <c r="N28" s="60"/>
      <c r="O28" s="60"/>
      <c r="P28" s="41"/>
      <c r="Q28" s="41"/>
      <c r="R28" s="41"/>
      <c r="S28" s="41"/>
      <c r="T28" s="41"/>
      <c r="U28" s="41"/>
      <c r="V28" s="41"/>
      <c r="W28" s="41"/>
      <c r="X28" s="41"/>
      <c r="Y28" s="41"/>
      <c r="Z28" s="38"/>
    </row>
    <row r="29" spans="1:26" ht="19.5" customHeight="1" x14ac:dyDescent="0.25">
      <c r="A29" s="197"/>
      <c r="B29" s="34" t="s">
        <v>501</v>
      </c>
      <c r="C29" s="42">
        <v>3.55</v>
      </c>
      <c r="D29" s="85">
        <v>494</v>
      </c>
      <c r="E29" s="42">
        <v>1.87</v>
      </c>
      <c r="F29" s="42">
        <f t="shared" si="6"/>
        <v>1753.6999999999998</v>
      </c>
      <c r="G29" s="42">
        <f t="shared" si="3"/>
        <v>6.6384999999999996</v>
      </c>
      <c r="H29" s="42">
        <v>278494</v>
      </c>
      <c r="I29" s="42">
        <f t="shared" si="4"/>
        <v>6.2970835996466702E-3</v>
      </c>
      <c r="J29" s="42">
        <f t="shared" si="5"/>
        <v>1.7738263660976538E-3</v>
      </c>
      <c r="K29" s="40" t="s">
        <v>549</v>
      </c>
      <c r="L29" s="66" t="s">
        <v>503</v>
      </c>
      <c r="M29" s="43"/>
      <c r="N29" s="60"/>
      <c r="O29" s="60"/>
      <c r="P29" s="60"/>
      <c r="Q29" s="60"/>
      <c r="R29" s="60"/>
      <c r="S29" s="60"/>
      <c r="T29" s="60"/>
      <c r="U29" s="60"/>
      <c r="V29" s="60"/>
      <c r="W29" s="60"/>
      <c r="X29" s="60"/>
      <c r="Y29" s="60"/>
      <c r="Z29" s="38"/>
    </row>
    <row r="30" spans="1:26" ht="21" customHeight="1" x14ac:dyDescent="0.25">
      <c r="A30" s="95">
        <v>2015</v>
      </c>
      <c r="B30" s="34" t="s">
        <v>501</v>
      </c>
      <c r="C30" s="68" t="s">
        <v>508</v>
      </c>
      <c r="D30" s="68" t="s">
        <v>508</v>
      </c>
      <c r="E30" s="68" t="s">
        <v>508</v>
      </c>
      <c r="F30" s="42" t="s">
        <v>508</v>
      </c>
      <c r="G30" s="42" t="s">
        <v>508</v>
      </c>
      <c r="H30" s="42">
        <v>278494</v>
      </c>
      <c r="I30" s="42" t="s">
        <v>508</v>
      </c>
      <c r="J30" s="42" t="s">
        <v>508</v>
      </c>
      <c r="K30" s="39" t="s">
        <v>508</v>
      </c>
      <c r="L30" s="39" t="s">
        <v>509</v>
      </c>
      <c r="M30" s="66" t="s">
        <v>508</v>
      </c>
      <c r="N30" s="66" t="s">
        <v>508</v>
      </c>
      <c r="O30" s="66" t="s">
        <v>508</v>
      </c>
      <c r="P30" s="66" t="s">
        <v>508</v>
      </c>
      <c r="Q30" s="66" t="s">
        <v>508</v>
      </c>
      <c r="R30" s="66" t="s">
        <v>508</v>
      </c>
      <c r="S30" s="66" t="s">
        <v>508</v>
      </c>
      <c r="T30" s="66" t="s">
        <v>508</v>
      </c>
      <c r="U30" s="66" t="s">
        <v>508</v>
      </c>
      <c r="V30" s="66" t="s">
        <v>508</v>
      </c>
      <c r="W30" s="66" t="s">
        <v>508</v>
      </c>
      <c r="X30" s="66" t="s">
        <v>508</v>
      </c>
      <c r="Y30" s="66" t="s">
        <v>508</v>
      </c>
      <c r="Z30" s="66" t="s">
        <v>508</v>
      </c>
    </row>
    <row r="31" spans="1:26" ht="15" customHeight="1" x14ac:dyDescent="0.25">
      <c r="O31" s="8" t="s">
        <v>551</v>
      </c>
    </row>
    <row r="32" spans="1:26" ht="28.5" customHeight="1" x14ac:dyDescent="0.25">
      <c r="O32" s="87">
        <f>6420/4</f>
        <v>1605</v>
      </c>
    </row>
    <row r="33" spans="1:26" ht="11.45" customHeight="1" x14ac:dyDescent="0.25">
      <c r="O33" s="87">
        <f>6420/5</f>
        <v>1284</v>
      </c>
    </row>
    <row r="34" spans="1:26" ht="11.45" customHeight="1" x14ac:dyDescent="0.25">
      <c r="O34" s="87">
        <f>6420/6</f>
        <v>1070</v>
      </c>
    </row>
    <row r="35" spans="1:26" ht="11.45" customHeight="1" x14ac:dyDescent="0.25">
      <c r="O35" s="87">
        <f>6420/7</f>
        <v>917.14285714285711</v>
      </c>
    </row>
    <row r="36" spans="1:26" ht="11.45" customHeight="1" x14ac:dyDescent="0.25">
      <c r="O36" s="87">
        <f>6420/8</f>
        <v>802.5</v>
      </c>
    </row>
    <row r="37" spans="1:26" ht="11.45" customHeight="1" x14ac:dyDescent="0.25">
      <c r="O37" s="87">
        <f>6420/9</f>
        <v>713.33333333333337</v>
      </c>
    </row>
    <row r="38" spans="1:26" ht="11.45" customHeight="1" x14ac:dyDescent="0.25">
      <c r="A38"/>
      <c r="B38"/>
      <c r="C38"/>
      <c r="D38"/>
      <c r="E38"/>
      <c r="F38"/>
      <c r="G38"/>
      <c r="H38"/>
      <c r="I38"/>
      <c r="J38"/>
      <c r="K38"/>
      <c r="L38"/>
      <c r="M38"/>
      <c r="N38"/>
      <c r="O38" s="87">
        <f>6420/10</f>
        <v>642</v>
      </c>
      <c r="P38"/>
      <c r="Q38"/>
      <c r="R38"/>
      <c r="S38"/>
      <c r="T38"/>
      <c r="U38"/>
      <c r="V38"/>
      <c r="W38"/>
      <c r="X38"/>
      <c r="Y38"/>
      <c r="Z38"/>
    </row>
  </sheetData>
  <mergeCells count="12">
    <mergeCell ref="B4:T4"/>
    <mergeCell ref="A14:Z14"/>
    <mergeCell ref="A6:Z6"/>
    <mergeCell ref="A8:Z8"/>
    <mergeCell ref="A9:Z9"/>
    <mergeCell ref="A11:Z11"/>
    <mergeCell ref="A12:Z12"/>
    <mergeCell ref="A15:Z15"/>
    <mergeCell ref="A17:M17"/>
    <mergeCell ref="N17:Z17"/>
    <mergeCell ref="A21:A25"/>
    <mergeCell ref="A26:A2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0" sqref="A10:O10"/>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133</v>
      </c>
      <c r="M1" s="1" t="s">
        <v>0</v>
      </c>
    </row>
    <row r="2" spans="1:15" ht="15.95" customHeight="1" x14ac:dyDescent="0.25">
      <c r="C2" s="1" t="s">
        <v>133</v>
      </c>
      <c r="M2" s="1" t="s">
        <v>1</v>
      </c>
    </row>
    <row r="3" spans="1:15" ht="15.95" customHeight="1" x14ac:dyDescent="0.25">
      <c r="C3" s="1" t="s">
        <v>133</v>
      </c>
      <c r="M3" s="1" t="s">
        <v>2</v>
      </c>
    </row>
    <row r="4" spans="1:15" ht="15.95" customHeight="1" x14ac:dyDescent="0.25"/>
    <row r="5" spans="1:15" ht="15.95" customHeight="1" x14ac:dyDescent="0.25">
      <c r="A5" s="183" t="s">
        <v>550</v>
      </c>
      <c r="B5" s="183"/>
      <c r="C5" s="183"/>
      <c r="D5" s="183"/>
      <c r="E5" s="183"/>
      <c r="F5" s="183"/>
      <c r="G5" s="183"/>
      <c r="H5" s="183"/>
      <c r="I5" s="183"/>
      <c r="J5" s="183"/>
      <c r="K5" s="183"/>
      <c r="L5" s="183"/>
      <c r="M5" s="183"/>
      <c r="N5" s="183"/>
      <c r="O5" s="183"/>
    </row>
    <row r="6" spans="1:15" ht="15.95" customHeight="1" x14ac:dyDescent="0.25"/>
    <row r="7" spans="1:15" ht="18.95" customHeight="1" x14ac:dyDescent="0.3">
      <c r="A7" s="184" t="s">
        <v>3</v>
      </c>
      <c r="B7" s="184"/>
      <c r="C7" s="184"/>
      <c r="D7" s="184"/>
      <c r="E7" s="184"/>
      <c r="F7" s="184"/>
      <c r="G7" s="184"/>
      <c r="H7" s="184"/>
      <c r="I7" s="184"/>
      <c r="J7" s="184"/>
      <c r="K7" s="184"/>
      <c r="L7" s="184"/>
      <c r="M7" s="184"/>
      <c r="N7" s="184"/>
      <c r="O7" s="184"/>
    </row>
    <row r="8" spans="1:15" ht="15.95" customHeight="1" x14ac:dyDescent="0.25"/>
    <row r="9" spans="1:15" ht="15.95" customHeight="1" x14ac:dyDescent="0.25">
      <c r="A9" s="183" t="s">
        <v>594</v>
      </c>
      <c r="B9" s="183"/>
      <c r="C9" s="183"/>
      <c r="D9" s="183"/>
      <c r="E9" s="183"/>
      <c r="F9" s="183"/>
      <c r="G9" s="183"/>
      <c r="H9" s="183"/>
      <c r="I9" s="183"/>
      <c r="J9" s="183"/>
      <c r="K9" s="183"/>
      <c r="L9" s="183"/>
      <c r="M9" s="183"/>
      <c r="N9" s="183"/>
      <c r="O9" s="183"/>
    </row>
    <row r="10" spans="1:15" ht="15.95" customHeight="1" x14ac:dyDescent="0.25">
      <c r="A10" s="181" t="s">
        <v>4</v>
      </c>
      <c r="B10" s="181"/>
      <c r="C10" s="181"/>
      <c r="D10" s="181"/>
      <c r="E10" s="181"/>
      <c r="F10" s="181"/>
      <c r="G10" s="181"/>
      <c r="H10" s="181"/>
      <c r="I10" s="181"/>
      <c r="J10" s="181"/>
      <c r="K10" s="181"/>
      <c r="L10" s="181"/>
      <c r="M10" s="181"/>
      <c r="N10" s="181"/>
      <c r="O10" s="181"/>
    </row>
    <row r="11" spans="1:15" ht="15.95" customHeight="1" x14ac:dyDescent="0.25"/>
    <row r="12" spans="1:15" ht="15.95" customHeight="1" x14ac:dyDescent="0.25">
      <c r="A12" s="183" t="s">
        <v>537</v>
      </c>
      <c r="B12" s="183"/>
      <c r="C12" s="183"/>
      <c r="D12" s="183"/>
      <c r="E12" s="183"/>
      <c r="F12" s="183"/>
      <c r="G12" s="183"/>
      <c r="H12" s="183"/>
      <c r="I12" s="183"/>
      <c r="J12" s="183"/>
      <c r="K12" s="183"/>
      <c r="L12" s="183"/>
      <c r="M12" s="183"/>
      <c r="N12" s="183"/>
      <c r="O12" s="183"/>
    </row>
    <row r="13" spans="1:15" ht="15.95" customHeight="1" x14ac:dyDescent="0.25">
      <c r="A13" s="181" t="s">
        <v>5</v>
      </c>
      <c r="B13" s="181"/>
      <c r="C13" s="181"/>
      <c r="D13" s="181"/>
      <c r="E13" s="181"/>
      <c r="F13" s="181"/>
      <c r="G13" s="181"/>
      <c r="H13" s="181"/>
      <c r="I13" s="181"/>
      <c r="J13" s="181"/>
      <c r="K13" s="181"/>
      <c r="L13" s="181"/>
      <c r="M13" s="181"/>
      <c r="N13" s="181"/>
      <c r="O13" s="181"/>
    </row>
    <row r="14" spans="1:15" ht="15.95" customHeight="1" x14ac:dyDescent="0.25"/>
    <row r="15" spans="1:15" ht="32.1" customHeight="1" x14ac:dyDescent="0.25">
      <c r="A15" s="180" t="s">
        <v>6</v>
      </c>
      <c r="B15" s="180"/>
      <c r="C15" s="180"/>
      <c r="D15" s="180"/>
      <c r="E15" s="180"/>
      <c r="F15" s="180"/>
      <c r="G15" s="180"/>
      <c r="H15" s="180"/>
      <c r="I15" s="180"/>
      <c r="J15" s="180"/>
      <c r="K15" s="180"/>
      <c r="L15" s="180"/>
      <c r="M15" s="180"/>
      <c r="N15" s="180"/>
      <c r="O15" s="180"/>
    </row>
    <row r="16" spans="1:15" ht="15.95" customHeight="1" x14ac:dyDescent="0.25">
      <c r="A16" s="181" t="s">
        <v>7</v>
      </c>
      <c r="B16" s="181"/>
      <c r="C16" s="181"/>
      <c r="D16" s="181"/>
      <c r="E16" s="181"/>
      <c r="F16" s="181"/>
      <c r="G16" s="181"/>
      <c r="H16" s="181"/>
      <c r="I16" s="181"/>
      <c r="J16" s="181"/>
      <c r="K16" s="181"/>
      <c r="L16" s="181"/>
      <c r="M16" s="181"/>
      <c r="N16" s="181"/>
      <c r="O16" s="181"/>
    </row>
    <row r="17" spans="1:15" ht="15.95" customHeight="1" x14ac:dyDescent="0.25"/>
    <row r="18" spans="1:15" ht="74.099999999999994" customHeight="1" x14ac:dyDescent="0.3">
      <c r="A18" s="187" t="s">
        <v>134</v>
      </c>
      <c r="B18" s="187"/>
      <c r="C18" s="187"/>
      <c r="D18" s="187"/>
      <c r="E18" s="187"/>
      <c r="F18" s="187"/>
      <c r="G18" s="187"/>
      <c r="H18" s="187"/>
      <c r="I18" s="187"/>
      <c r="J18" s="187"/>
      <c r="K18" s="187"/>
      <c r="L18" s="187"/>
      <c r="M18" s="187"/>
      <c r="N18" s="187"/>
      <c r="O18" s="187"/>
    </row>
    <row r="19" spans="1:15" ht="87" customHeight="1" x14ac:dyDescent="0.25">
      <c r="A19" s="198" t="s">
        <v>9</v>
      </c>
      <c r="B19" s="198" t="s">
        <v>135</v>
      </c>
      <c r="C19" s="198" t="s">
        <v>136</v>
      </c>
      <c r="D19" s="198" t="s">
        <v>137</v>
      </c>
      <c r="E19" s="192" t="s">
        <v>138</v>
      </c>
      <c r="F19" s="192"/>
      <c r="G19" s="192"/>
      <c r="H19" s="192"/>
      <c r="I19" s="192"/>
      <c r="J19" s="192" t="s">
        <v>139</v>
      </c>
      <c r="K19" s="192"/>
      <c r="L19" s="192"/>
      <c r="M19" s="192"/>
      <c r="N19" s="192"/>
      <c r="O19" s="192"/>
    </row>
    <row r="20" spans="1:15" ht="87" customHeight="1" x14ac:dyDescent="0.25">
      <c r="A20" s="199"/>
      <c r="B20" s="199"/>
      <c r="C20" s="199"/>
      <c r="D20" s="199"/>
      <c r="E20" s="2" t="s">
        <v>140</v>
      </c>
      <c r="F20" s="2" t="s">
        <v>141</v>
      </c>
      <c r="G20" s="2" t="s">
        <v>142</v>
      </c>
      <c r="H20" s="2" t="s">
        <v>143</v>
      </c>
      <c r="I20" s="2" t="s">
        <v>144</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9" sqref="A9:L9"/>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3" ht="15.95" customHeight="1" x14ac:dyDescent="0.25">
      <c r="C1" s="1" t="s">
        <v>133</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133</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133</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83" t="s">
        <v>550</v>
      </c>
      <c r="B5" s="183"/>
      <c r="C5" s="183"/>
      <c r="D5" s="183"/>
      <c r="E5" s="183"/>
      <c r="F5" s="183"/>
      <c r="G5" s="183"/>
      <c r="H5" s="183"/>
      <c r="I5" s="183"/>
      <c r="J5" s="183"/>
      <c r="K5" s="183"/>
      <c r="L5" s="183"/>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84" t="s">
        <v>3</v>
      </c>
      <c r="B7" s="184"/>
      <c r="C7" s="184"/>
      <c r="D7" s="184"/>
      <c r="E7" s="184"/>
      <c r="F7" s="184"/>
      <c r="G7" s="184"/>
      <c r="H7" s="184"/>
      <c r="I7" s="184"/>
      <c r="J7" s="184"/>
      <c r="K7" s="184"/>
      <c r="L7" s="184"/>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83" t="s">
        <v>594</v>
      </c>
      <c r="B9" s="183"/>
      <c r="C9" s="183"/>
      <c r="D9" s="183"/>
      <c r="E9" s="183"/>
      <c r="F9" s="183"/>
      <c r="G9" s="183"/>
      <c r="H9" s="183"/>
      <c r="I9" s="183"/>
      <c r="J9" s="183"/>
      <c r="K9" s="183"/>
      <c r="L9" s="183"/>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81" t="s">
        <v>4</v>
      </c>
      <c r="B10" s="181"/>
      <c r="C10" s="181"/>
      <c r="D10" s="181"/>
      <c r="E10" s="181"/>
      <c r="F10" s="181"/>
      <c r="G10" s="181"/>
      <c r="H10" s="181"/>
      <c r="I10" s="181"/>
      <c r="J10" s="181"/>
      <c r="K10" s="181"/>
      <c r="L10" s="181"/>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83" t="s">
        <v>537</v>
      </c>
      <c r="B12" s="183"/>
      <c r="C12" s="183"/>
      <c r="D12" s="183"/>
      <c r="E12" s="183"/>
      <c r="F12" s="183"/>
      <c r="G12" s="183"/>
      <c r="H12" s="183"/>
      <c r="I12" s="183"/>
      <c r="J12" s="183"/>
      <c r="K12" s="183"/>
      <c r="L12" s="183"/>
      <c r="M12" s="183"/>
      <c r="N12" s="183"/>
      <c r="O12" s="183"/>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81" t="s">
        <v>5</v>
      </c>
      <c r="B13" s="181"/>
      <c r="C13" s="181"/>
      <c r="D13" s="181"/>
      <c r="E13" s="181"/>
      <c r="F13" s="181"/>
      <c r="G13" s="181"/>
      <c r="H13" s="181"/>
      <c r="I13" s="181"/>
      <c r="J13" s="181"/>
      <c r="K13" s="181"/>
      <c r="L13" s="181"/>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32.1" customHeight="1" x14ac:dyDescent="0.25">
      <c r="A15" s="180" t="s">
        <v>6</v>
      </c>
      <c r="B15" s="180"/>
      <c r="C15" s="180"/>
      <c r="D15" s="180"/>
      <c r="E15" s="180"/>
      <c r="F15" s="180"/>
      <c r="G15" s="180"/>
      <c r="H15" s="180"/>
      <c r="I15" s="180"/>
      <c r="J15" s="180"/>
      <c r="K15" s="180"/>
      <c r="L15" s="18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81" t="s">
        <v>7</v>
      </c>
      <c r="B16" s="181"/>
      <c r="C16" s="181"/>
      <c r="D16" s="181"/>
      <c r="E16" s="181"/>
      <c r="F16" s="181"/>
      <c r="G16" s="181"/>
      <c r="H16" s="181"/>
      <c r="I16" s="181"/>
      <c r="J16" s="181"/>
      <c r="K16" s="181"/>
      <c r="L16" s="181"/>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87" t="s">
        <v>145</v>
      </c>
      <c r="B18" s="187"/>
      <c r="C18" s="187"/>
      <c r="D18" s="187"/>
      <c r="E18" s="187"/>
      <c r="F18" s="187"/>
      <c r="G18" s="187"/>
      <c r="H18" s="187"/>
      <c r="I18" s="187"/>
      <c r="J18" s="187"/>
      <c r="K18" s="187"/>
      <c r="L18" s="187"/>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203" t="s">
        <v>146</v>
      </c>
      <c r="B20" s="203"/>
      <c r="C20" s="203"/>
      <c r="D20" s="203"/>
      <c r="E20" s="203" t="s">
        <v>147</v>
      </c>
      <c r="F20" s="203"/>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204" t="s">
        <v>148</v>
      </c>
      <c r="B21" s="204"/>
      <c r="C21" s="204"/>
      <c r="D21" s="204"/>
      <c r="E21" s="205">
        <v>22613981.189999998</v>
      </c>
      <c r="F21" s="205"/>
      <c r="H21" s="203" t="s">
        <v>149</v>
      </c>
      <c r="I21" s="203"/>
      <c r="J21" s="203"/>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207" t="s">
        <v>150</v>
      </c>
      <c r="B22" s="207"/>
      <c r="C22" s="207"/>
      <c r="D22" s="207"/>
      <c r="E22" s="206"/>
      <c r="F22" s="206"/>
      <c r="G22" s="14"/>
      <c r="H22" s="192" t="s">
        <v>151</v>
      </c>
      <c r="I22" s="192"/>
      <c r="J22" s="192"/>
      <c r="K22" s="208" t="s">
        <v>450</v>
      </c>
      <c r="L22" s="208"/>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207" t="s">
        <v>152</v>
      </c>
      <c r="B23" s="207"/>
      <c r="C23" s="207"/>
      <c r="D23" s="207"/>
      <c r="E23" s="210">
        <v>25</v>
      </c>
      <c r="F23" s="210"/>
      <c r="G23" s="14"/>
      <c r="H23" s="192" t="s">
        <v>153</v>
      </c>
      <c r="I23" s="192"/>
      <c r="J23" s="192"/>
      <c r="K23" s="208" t="s">
        <v>450</v>
      </c>
      <c r="L23" s="208"/>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209" t="s">
        <v>154</v>
      </c>
      <c r="B24" s="209"/>
      <c r="C24" s="209"/>
      <c r="D24" s="209"/>
      <c r="E24" s="210">
        <v>1</v>
      </c>
      <c r="F24" s="210"/>
      <c r="G24" s="14"/>
      <c r="H24" s="192" t="s">
        <v>155</v>
      </c>
      <c r="I24" s="192"/>
      <c r="J24" s="192"/>
      <c r="K24" s="205">
        <v>-5712049.2599999998</v>
      </c>
      <c r="L24" s="205"/>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04" t="s">
        <v>156</v>
      </c>
      <c r="B25" s="204"/>
      <c r="C25" s="204"/>
      <c r="D25" s="204"/>
      <c r="E25" s="206"/>
      <c r="F25" s="206"/>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07" t="s">
        <v>157</v>
      </c>
      <c r="B26" s="207"/>
      <c r="C26" s="207"/>
      <c r="D26" s="207"/>
      <c r="E26" s="206"/>
      <c r="F26" s="206"/>
      <c r="H26" s="200" t="s">
        <v>468</v>
      </c>
      <c r="I26" s="200"/>
      <c r="J26" s="200"/>
      <c r="K26" s="200"/>
      <c r="L26" s="200"/>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207" t="s">
        <v>158</v>
      </c>
      <c r="B27" s="207"/>
      <c r="C27" s="207"/>
      <c r="D27" s="207"/>
      <c r="E27" s="206"/>
      <c r="F27" s="206"/>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207" t="s">
        <v>159</v>
      </c>
      <c r="B28" s="207"/>
      <c r="C28" s="207"/>
      <c r="D28" s="207"/>
      <c r="E28" s="206"/>
      <c r="F28" s="206"/>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07" t="s">
        <v>160</v>
      </c>
      <c r="B29" s="207"/>
      <c r="C29" s="207"/>
      <c r="D29" s="207"/>
      <c r="E29" s="206"/>
      <c r="F29" s="206"/>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07" t="s">
        <v>161</v>
      </c>
      <c r="B30" s="207"/>
      <c r="C30" s="207"/>
      <c r="D30" s="207"/>
      <c r="E30" s="206"/>
      <c r="F30" s="206"/>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07"/>
      <c r="B31" s="207"/>
      <c r="C31" s="207"/>
      <c r="D31" s="207"/>
      <c r="E31" s="208"/>
      <c r="F31" s="208"/>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209" t="s">
        <v>162</v>
      </c>
      <c r="B32" s="209"/>
      <c r="C32" s="209"/>
      <c r="D32" s="209"/>
      <c r="E32" s="210">
        <v>20</v>
      </c>
      <c r="F32" s="210"/>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04"/>
      <c r="B33" s="204"/>
      <c r="C33" s="204"/>
      <c r="D33" s="204"/>
      <c r="E33" s="208"/>
      <c r="F33" s="208"/>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07" t="s">
        <v>163</v>
      </c>
      <c r="B34" s="207"/>
      <c r="C34" s="207"/>
      <c r="D34" s="207"/>
      <c r="E34" s="206"/>
      <c r="F34" s="206"/>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09" t="s">
        <v>164</v>
      </c>
      <c r="B35" s="209"/>
      <c r="C35" s="209"/>
      <c r="D35" s="209"/>
      <c r="E35" s="206"/>
      <c r="F35" s="206"/>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04" t="s">
        <v>165</v>
      </c>
      <c r="B36" s="204"/>
      <c r="C36" s="204"/>
      <c r="D36" s="204"/>
      <c r="E36" s="210">
        <v>8</v>
      </c>
      <c r="F36" s="210"/>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07" t="s">
        <v>166</v>
      </c>
      <c r="B37" s="207"/>
      <c r="C37" s="207"/>
      <c r="D37" s="207"/>
      <c r="E37" s="210">
        <v>12</v>
      </c>
      <c r="F37" s="210"/>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07" t="s">
        <v>167</v>
      </c>
      <c r="B38" s="207"/>
      <c r="C38" s="207"/>
      <c r="D38" s="207"/>
      <c r="E38" s="210">
        <v>12</v>
      </c>
      <c r="F38" s="210"/>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07" t="s">
        <v>168</v>
      </c>
      <c r="B39" s="207"/>
      <c r="C39" s="207"/>
      <c r="D39" s="207"/>
      <c r="E39" s="206"/>
      <c r="F39" s="206"/>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07" t="s">
        <v>169</v>
      </c>
      <c r="B40" s="207"/>
      <c r="C40" s="207"/>
      <c r="D40" s="207"/>
      <c r="E40" s="210">
        <v>13</v>
      </c>
      <c r="F40" s="210"/>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07" t="s">
        <v>170</v>
      </c>
      <c r="B41" s="207"/>
      <c r="C41" s="207"/>
      <c r="D41" s="207"/>
      <c r="E41" s="210">
        <v>100</v>
      </c>
      <c r="F41" s="210"/>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09" t="s">
        <v>171</v>
      </c>
      <c r="B42" s="209"/>
      <c r="C42" s="209"/>
      <c r="D42" s="209"/>
      <c r="E42" s="210">
        <v>13</v>
      </c>
      <c r="F42" s="210"/>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204" t="s">
        <v>172</v>
      </c>
      <c r="B43" s="204"/>
      <c r="C43" s="204"/>
      <c r="D43" s="204"/>
      <c r="E43" s="211" t="s">
        <v>469</v>
      </c>
      <c r="F43" s="211"/>
      <c r="G43" s="48">
        <v>2016</v>
      </c>
      <c r="H43" s="48">
        <v>2017</v>
      </c>
      <c r="I43" s="48">
        <v>2018</v>
      </c>
      <c r="J43" s="48">
        <v>2019</v>
      </c>
      <c r="K43" s="48">
        <v>2020</v>
      </c>
      <c r="L43" s="48">
        <v>2021</v>
      </c>
      <c r="M43" s="48">
        <v>2022</v>
      </c>
      <c r="N43" s="48">
        <v>2023</v>
      </c>
      <c r="O43" s="48">
        <v>2024</v>
      </c>
      <c r="P43" s="48">
        <v>2025</v>
      </c>
      <c r="Q43" s="48">
        <v>2026</v>
      </c>
      <c r="R43" s="48">
        <v>2027</v>
      </c>
      <c r="S43" s="48">
        <v>2028</v>
      </c>
      <c r="T43" s="48">
        <v>2029</v>
      </c>
      <c r="U43" s="48">
        <v>2030</v>
      </c>
      <c r="V43" s="48">
        <v>2031</v>
      </c>
      <c r="W43" s="48">
        <v>2032</v>
      </c>
      <c r="X43" s="48">
        <v>2033</v>
      </c>
      <c r="Y43" s="48">
        <v>2034</v>
      </c>
      <c r="Z43" s="48">
        <v>2035</v>
      </c>
      <c r="AA43" s="48">
        <v>2036</v>
      </c>
      <c r="AB43" s="48">
        <v>2037</v>
      </c>
      <c r="AC43" s="48">
        <v>2038</v>
      </c>
      <c r="AD43" s="48">
        <v>2039</v>
      </c>
      <c r="AE43" s="48">
        <v>2040</v>
      </c>
      <c r="AF43" s="48">
        <v>2041</v>
      </c>
      <c r="AG43" s="45"/>
      <c r="AH43" s="45" t="s">
        <v>470</v>
      </c>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201" t="s">
        <v>173</v>
      </c>
      <c r="B44" s="201"/>
      <c r="C44" s="201"/>
      <c r="D44" s="201"/>
      <c r="E44" s="202"/>
      <c r="F44" s="202"/>
      <c r="G44" s="49">
        <v>7.4</v>
      </c>
      <c r="H44" s="49">
        <v>5.8</v>
      </c>
      <c r="I44" s="49">
        <v>5.5</v>
      </c>
      <c r="J44" s="49">
        <v>5.5</v>
      </c>
      <c r="K44" s="49">
        <v>5.5</v>
      </c>
      <c r="L44" s="49">
        <v>5.5</v>
      </c>
      <c r="M44" s="49">
        <v>5.5</v>
      </c>
      <c r="N44" s="49">
        <v>5.5</v>
      </c>
      <c r="O44" s="49">
        <v>5.5</v>
      </c>
      <c r="P44" s="49">
        <v>5.5</v>
      </c>
      <c r="Q44" s="49">
        <v>5.5</v>
      </c>
      <c r="R44" s="49">
        <v>5.5</v>
      </c>
      <c r="S44" s="49">
        <v>5.5</v>
      </c>
      <c r="T44" s="49">
        <v>5.5</v>
      </c>
      <c r="U44" s="49">
        <v>5.5</v>
      </c>
      <c r="V44" s="49">
        <v>5.5</v>
      </c>
      <c r="W44" s="49">
        <v>5.5</v>
      </c>
      <c r="X44" s="49">
        <v>5.5</v>
      </c>
      <c r="Y44" s="49">
        <v>5.5</v>
      </c>
      <c r="Z44" s="49">
        <v>5.5</v>
      </c>
      <c r="AA44" s="49">
        <v>5.5</v>
      </c>
      <c r="AB44" s="49">
        <v>5.5</v>
      </c>
      <c r="AC44" s="49">
        <v>5.5</v>
      </c>
      <c r="AD44" s="49">
        <v>5.5</v>
      </c>
      <c r="AE44" s="49">
        <v>5.5</v>
      </c>
      <c r="AF44" s="49">
        <v>5.5</v>
      </c>
      <c r="AG44" s="46"/>
      <c r="AH44" s="50"/>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201" t="s">
        <v>174</v>
      </c>
      <c r="B45" s="201"/>
      <c r="C45" s="201"/>
      <c r="D45" s="201"/>
      <c r="E45" s="202"/>
      <c r="F45" s="202"/>
      <c r="G45" s="49">
        <v>7.4</v>
      </c>
      <c r="H45" s="49">
        <v>13.6</v>
      </c>
      <c r="I45" s="49">
        <v>19.899999999999999</v>
      </c>
      <c r="J45" s="49">
        <v>26.5</v>
      </c>
      <c r="K45" s="49">
        <v>33.4</v>
      </c>
      <c r="L45" s="49">
        <v>40.799999999999997</v>
      </c>
      <c r="M45" s="49">
        <v>48.5</v>
      </c>
      <c r="N45" s="49">
        <v>56.7</v>
      </c>
      <c r="O45" s="49">
        <v>65.3</v>
      </c>
      <c r="P45" s="49">
        <v>74.400000000000006</v>
      </c>
      <c r="Q45" s="51">
        <v>84</v>
      </c>
      <c r="R45" s="49">
        <v>94.1</v>
      </c>
      <c r="S45" s="49">
        <v>104.8</v>
      </c>
      <c r="T45" s="51">
        <v>116</v>
      </c>
      <c r="U45" s="49">
        <v>127.9</v>
      </c>
      <c r="V45" s="49">
        <v>140.4</v>
      </c>
      <c r="W45" s="49">
        <v>153.69999999999999</v>
      </c>
      <c r="X45" s="49">
        <v>167.6</v>
      </c>
      <c r="Y45" s="49">
        <v>182.3</v>
      </c>
      <c r="Z45" s="49">
        <v>197.9</v>
      </c>
      <c r="AA45" s="49">
        <v>214.3</v>
      </c>
      <c r="AB45" s="49">
        <v>231.5</v>
      </c>
      <c r="AC45" s="49">
        <v>249.8</v>
      </c>
      <c r="AD45" s="51">
        <v>269</v>
      </c>
      <c r="AE45" s="49">
        <v>289.3</v>
      </c>
      <c r="AF45" s="49">
        <v>310.7</v>
      </c>
      <c r="AG45" s="46"/>
      <c r="AH45" s="50"/>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201" t="s">
        <v>471</v>
      </c>
      <c r="B46" s="201"/>
      <c r="C46" s="201"/>
      <c r="D46" s="201"/>
      <c r="E46" s="202"/>
      <c r="F46" s="202"/>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46"/>
      <c r="AH46" s="50"/>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12" t="s">
        <v>175</v>
      </c>
      <c r="B48" s="212"/>
      <c r="C48" s="212"/>
      <c r="D48" s="212"/>
      <c r="E48" s="211" t="s">
        <v>469</v>
      </c>
      <c r="F48" s="211"/>
      <c r="G48" s="48">
        <v>2016</v>
      </c>
      <c r="H48" s="48">
        <v>2017</v>
      </c>
      <c r="I48" s="48">
        <v>2018</v>
      </c>
      <c r="J48" s="48">
        <v>2019</v>
      </c>
      <c r="K48" s="48">
        <v>2020</v>
      </c>
      <c r="L48" s="48">
        <v>2021</v>
      </c>
      <c r="M48" s="48">
        <v>2022</v>
      </c>
      <c r="N48" s="48">
        <v>2023</v>
      </c>
      <c r="O48" s="48">
        <v>2024</v>
      </c>
      <c r="P48" s="48">
        <v>2025</v>
      </c>
      <c r="Q48" s="48">
        <v>2026</v>
      </c>
      <c r="R48" s="48">
        <v>2027</v>
      </c>
      <c r="S48" s="48">
        <v>2028</v>
      </c>
      <c r="T48" s="48">
        <v>2029</v>
      </c>
      <c r="U48" s="48">
        <v>2030</v>
      </c>
      <c r="V48" s="48">
        <v>2031</v>
      </c>
      <c r="W48" s="48">
        <v>2032</v>
      </c>
      <c r="X48" s="48">
        <v>2033</v>
      </c>
      <c r="Y48" s="48">
        <v>2034</v>
      </c>
      <c r="Z48" s="48">
        <v>2035</v>
      </c>
      <c r="AA48" s="48">
        <v>2036</v>
      </c>
      <c r="AB48" s="48">
        <v>2037</v>
      </c>
      <c r="AC48" s="48">
        <v>2038</v>
      </c>
      <c r="AD48" s="48">
        <v>2039</v>
      </c>
      <c r="AE48" s="48">
        <v>2040</v>
      </c>
      <c r="AF48" s="48">
        <v>2041</v>
      </c>
      <c r="AG48" s="45"/>
      <c r="AH48" s="45" t="s">
        <v>470</v>
      </c>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01" t="s">
        <v>176</v>
      </c>
      <c r="B49" s="201"/>
      <c r="C49" s="201"/>
      <c r="D49" s="201"/>
      <c r="E49" s="202"/>
      <c r="F49" s="202"/>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46"/>
      <c r="AH49" s="50"/>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01" t="s">
        <v>177</v>
      </c>
      <c r="B50" s="201"/>
      <c r="C50" s="201"/>
      <c r="D50" s="201"/>
      <c r="E50" s="202"/>
      <c r="F50" s="202"/>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46"/>
      <c r="AH50" s="50"/>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201" t="s">
        <v>178</v>
      </c>
      <c r="B51" s="201"/>
      <c r="C51" s="201"/>
      <c r="D51" s="201"/>
      <c r="E51" s="202"/>
      <c r="F51" s="202"/>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46"/>
      <c r="AH51" s="50"/>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01" t="s">
        <v>179</v>
      </c>
      <c r="B52" s="201"/>
      <c r="C52" s="201"/>
      <c r="D52" s="201"/>
      <c r="E52" s="202"/>
      <c r="F52" s="202"/>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46"/>
      <c r="AH52" s="50"/>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12" t="s">
        <v>180</v>
      </c>
      <c r="B54" s="212"/>
      <c r="C54" s="212"/>
      <c r="D54" s="212"/>
      <c r="E54" s="211" t="s">
        <v>469</v>
      </c>
      <c r="F54" s="211"/>
      <c r="G54" s="48">
        <v>2016</v>
      </c>
      <c r="H54" s="48">
        <v>2017</v>
      </c>
      <c r="I54" s="48">
        <v>2018</v>
      </c>
      <c r="J54" s="48">
        <v>2019</v>
      </c>
      <c r="K54" s="48">
        <v>2020</v>
      </c>
      <c r="L54" s="48">
        <v>2021</v>
      </c>
      <c r="M54" s="48">
        <v>2022</v>
      </c>
      <c r="N54" s="48">
        <v>2023</v>
      </c>
      <c r="O54" s="48">
        <v>2024</v>
      </c>
      <c r="P54" s="48">
        <v>2025</v>
      </c>
      <c r="Q54" s="48">
        <v>2026</v>
      </c>
      <c r="R54" s="48">
        <v>2027</v>
      </c>
      <c r="S54" s="48">
        <v>2028</v>
      </c>
      <c r="T54" s="48">
        <v>2029</v>
      </c>
      <c r="U54" s="48">
        <v>2030</v>
      </c>
      <c r="V54" s="48">
        <v>2031</v>
      </c>
      <c r="W54" s="48">
        <v>2032</v>
      </c>
      <c r="X54" s="48">
        <v>2033</v>
      </c>
      <c r="Y54" s="48">
        <v>2034</v>
      </c>
      <c r="Z54" s="48">
        <v>2035</v>
      </c>
      <c r="AA54" s="48">
        <v>2036</v>
      </c>
      <c r="AB54" s="48">
        <v>2037</v>
      </c>
      <c r="AC54" s="48">
        <v>2038</v>
      </c>
      <c r="AD54" s="48">
        <v>2039</v>
      </c>
      <c r="AE54" s="48">
        <v>2040</v>
      </c>
      <c r="AF54" s="48">
        <v>2041</v>
      </c>
      <c r="AG54" s="45"/>
      <c r="AH54" s="45" t="s">
        <v>470</v>
      </c>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01" t="s">
        <v>181</v>
      </c>
      <c r="B55" s="201"/>
      <c r="C55" s="201"/>
      <c r="D55" s="201"/>
      <c r="E55" s="202"/>
      <c r="F55" s="202"/>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46"/>
      <c r="AH55" s="50"/>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01" t="s">
        <v>182</v>
      </c>
      <c r="B56" s="201"/>
      <c r="C56" s="201"/>
      <c r="D56" s="201"/>
      <c r="E56" s="202"/>
      <c r="F56" s="202"/>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46"/>
      <c r="AH56" s="50"/>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201" t="s">
        <v>183</v>
      </c>
      <c r="B57" s="201"/>
      <c r="C57" s="201"/>
      <c r="D57" s="201"/>
      <c r="E57" s="202"/>
      <c r="F57" s="202"/>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46"/>
      <c r="AH57" s="50"/>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01" t="s">
        <v>472</v>
      </c>
      <c r="B58" s="201"/>
      <c r="C58" s="201"/>
      <c r="D58" s="201"/>
      <c r="E58" s="202"/>
      <c r="F58" s="202"/>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46"/>
      <c r="AH58" s="50"/>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201" t="s">
        <v>184</v>
      </c>
      <c r="B59" s="201"/>
      <c r="C59" s="201"/>
      <c r="D59" s="201"/>
      <c r="E59" s="202"/>
      <c r="F59" s="202"/>
      <c r="G59" s="50"/>
      <c r="H59" s="52">
        <v>-68616</v>
      </c>
      <c r="I59" s="52">
        <v>-134372</v>
      </c>
      <c r="J59" s="52">
        <v>-128654</v>
      </c>
      <c r="K59" s="52">
        <v>-122936</v>
      </c>
      <c r="L59" s="52">
        <v>-117218</v>
      </c>
      <c r="M59" s="52">
        <v>-111500</v>
      </c>
      <c r="N59" s="52">
        <v>-105782</v>
      </c>
      <c r="O59" s="52">
        <v>-100064</v>
      </c>
      <c r="P59" s="52">
        <v>-94346</v>
      </c>
      <c r="Q59" s="52">
        <v>-88628</v>
      </c>
      <c r="R59" s="52">
        <v>-82910</v>
      </c>
      <c r="S59" s="52">
        <v>-77193</v>
      </c>
      <c r="T59" s="52">
        <v>-71475</v>
      </c>
      <c r="U59" s="52">
        <v>-65757</v>
      </c>
      <c r="V59" s="52">
        <v>-60039</v>
      </c>
      <c r="W59" s="52">
        <v>-54321</v>
      </c>
      <c r="X59" s="52">
        <v>-48603</v>
      </c>
      <c r="Y59" s="52">
        <v>-42885</v>
      </c>
      <c r="Z59" s="52">
        <v>-37167</v>
      </c>
      <c r="AA59" s="52">
        <v>-31449</v>
      </c>
      <c r="AB59" s="52">
        <v>-25731</v>
      </c>
      <c r="AC59" s="52">
        <v>-20013</v>
      </c>
      <c r="AD59" s="52">
        <v>-14295</v>
      </c>
      <c r="AE59" s="52">
        <v>-8577</v>
      </c>
      <c r="AF59" s="52">
        <v>-2859</v>
      </c>
      <c r="AG59" s="46"/>
      <c r="AH59" s="52">
        <v>-1715389</v>
      </c>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01" t="s">
        <v>473</v>
      </c>
      <c r="B60" s="201"/>
      <c r="C60" s="201"/>
      <c r="D60" s="201"/>
      <c r="E60" s="202"/>
      <c r="F60" s="202"/>
      <c r="G60" s="50"/>
      <c r="H60" s="52">
        <v>-68616</v>
      </c>
      <c r="I60" s="52">
        <v>-134372</v>
      </c>
      <c r="J60" s="52">
        <v>-128654</v>
      </c>
      <c r="K60" s="52">
        <v>-122936</v>
      </c>
      <c r="L60" s="52">
        <v>-117218</v>
      </c>
      <c r="M60" s="52">
        <v>-111500</v>
      </c>
      <c r="N60" s="52">
        <v>-105782</v>
      </c>
      <c r="O60" s="52">
        <v>-100064</v>
      </c>
      <c r="P60" s="52">
        <v>-94346</v>
      </c>
      <c r="Q60" s="52">
        <v>-88628</v>
      </c>
      <c r="R60" s="52">
        <v>-82910</v>
      </c>
      <c r="S60" s="52">
        <v>-77193</v>
      </c>
      <c r="T60" s="52">
        <v>-71475</v>
      </c>
      <c r="U60" s="52">
        <v>-65757</v>
      </c>
      <c r="V60" s="52">
        <v>-60039</v>
      </c>
      <c r="W60" s="52">
        <v>-54321</v>
      </c>
      <c r="X60" s="52">
        <v>-48603</v>
      </c>
      <c r="Y60" s="52">
        <v>-42885</v>
      </c>
      <c r="Z60" s="52">
        <v>-37167</v>
      </c>
      <c r="AA60" s="52">
        <v>-31449</v>
      </c>
      <c r="AB60" s="52">
        <v>-25731</v>
      </c>
      <c r="AC60" s="52">
        <v>-20013</v>
      </c>
      <c r="AD60" s="52">
        <v>-14295</v>
      </c>
      <c r="AE60" s="52">
        <v>-8577</v>
      </c>
      <c r="AF60" s="52">
        <v>-2859</v>
      </c>
      <c r="AG60" s="46"/>
      <c r="AH60" s="52">
        <v>-1715389</v>
      </c>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01" t="s">
        <v>185</v>
      </c>
      <c r="B61" s="201"/>
      <c r="C61" s="201"/>
      <c r="D61" s="201"/>
      <c r="E61" s="202"/>
      <c r="F61" s="202"/>
      <c r="G61" s="50"/>
      <c r="H61" s="52">
        <v>-259907</v>
      </c>
      <c r="I61" s="52">
        <v>-259907</v>
      </c>
      <c r="J61" s="52">
        <v>-259907</v>
      </c>
      <c r="K61" s="52">
        <v>-259907</v>
      </c>
      <c r="L61" s="52">
        <v>-259907</v>
      </c>
      <c r="M61" s="52">
        <v>-259907</v>
      </c>
      <c r="N61" s="52">
        <v>-259907</v>
      </c>
      <c r="O61" s="52">
        <v>-259907</v>
      </c>
      <c r="P61" s="52">
        <v>-259907</v>
      </c>
      <c r="Q61" s="52">
        <v>-259907</v>
      </c>
      <c r="R61" s="52">
        <v>-259907</v>
      </c>
      <c r="S61" s="52">
        <v>-259907</v>
      </c>
      <c r="T61" s="52">
        <v>-259907</v>
      </c>
      <c r="U61" s="52">
        <v>-259907</v>
      </c>
      <c r="V61" s="52">
        <v>-259907</v>
      </c>
      <c r="W61" s="52">
        <v>-259907</v>
      </c>
      <c r="X61" s="52">
        <v>-259907</v>
      </c>
      <c r="Y61" s="52">
        <v>-259907</v>
      </c>
      <c r="Z61" s="52">
        <v>-259907</v>
      </c>
      <c r="AA61" s="52">
        <v>-259907</v>
      </c>
      <c r="AB61" s="52">
        <v>-259907</v>
      </c>
      <c r="AC61" s="52">
        <v>-259907</v>
      </c>
      <c r="AD61" s="52">
        <v>-259907</v>
      </c>
      <c r="AE61" s="52">
        <v>-259907</v>
      </c>
      <c r="AF61" s="52">
        <v>-259907</v>
      </c>
      <c r="AG61" s="46"/>
      <c r="AH61" s="52">
        <v>-6497687</v>
      </c>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01" t="s">
        <v>191</v>
      </c>
      <c r="B62" s="201"/>
      <c r="C62" s="201"/>
      <c r="D62" s="201"/>
      <c r="E62" s="202"/>
      <c r="F62" s="202"/>
      <c r="G62" s="50"/>
      <c r="H62" s="52">
        <v>-328523</v>
      </c>
      <c r="I62" s="52">
        <v>-394280</v>
      </c>
      <c r="J62" s="52">
        <v>-388562</v>
      </c>
      <c r="K62" s="52">
        <v>-382844</v>
      </c>
      <c r="L62" s="52">
        <v>-377126</v>
      </c>
      <c r="M62" s="52">
        <v>-371408</v>
      </c>
      <c r="N62" s="52">
        <v>-365690</v>
      </c>
      <c r="O62" s="52">
        <v>-359972</v>
      </c>
      <c r="P62" s="52">
        <v>-354254</v>
      </c>
      <c r="Q62" s="52">
        <v>-348536</v>
      </c>
      <c r="R62" s="52">
        <v>-342818</v>
      </c>
      <c r="S62" s="52">
        <v>-337100</v>
      </c>
      <c r="T62" s="52">
        <v>-331382</v>
      </c>
      <c r="U62" s="52">
        <v>-325664</v>
      </c>
      <c r="V62" s="52">
        <v>-319946</v>
      </c>
      <c r="W62" s="52">
        <v>-314228</v>
      </c>
      <c r="X62" s="52">
        <v>-308510</v>
      </c>
      <c r="Y62" s="52">
        <v>-302792</v>
      </c>
      <c r="Z62" s="52">
        <v>-297074</v>
      </c>
      <c r="AA62" s="52">
        <v>-291356</v>
      </c>
      <c r="AB62" s="52">
        <v>-285638</v>
      </c>
      <c r="AC62" s="52">
        <v>-279920</v>
      </c>
      <c r="AD62" s="52">
        <v>-274202</v>
      </c>
      <c r="AE62" s="52">
        <v>-268484</v>
      </c>
      <c r="AF62" s="52">
        <v>-262766</v>
      </c>
      <c r="AG62" s="46"/>
      <c r="AH62" s="52">
        <v>-8213076</v>
      </c>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01" t="s">
        <v>186</v>
      </c>
      <c r="B63" s="201"/>
      <c r="C63" s="201"/>
      <c r="D63" s="201"/>
      <c r="E63" s="202"/>
      <c r="F63" s="202"/>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46"/>
      <c r="AH63" s="50"/>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01" t="s">
        <v>187</v>
      </c>
      <c r="B64" s="201"/>
      <c r="C64" s="201"/>
      <c r="D64" s="201"/>
      <c r="E64" s="202"/>
      <c r="F64" s="202"/>
      <c r="G64" s="50"/>
      <c r="H64" s="52">
        <v>-328523</v>
      </c>
      <c r="I64" s="52">
        <v>-394280</v>
      </c>
      <c r="J64" s="52">
        <v>-388562</v>
      </c>
      <c r="K64" s="52">
        <v>-382844</v>
      </c>
      <c r="L64" s="52">
        <v>-377126</v>
      </c>
      <c r="M64" s="52">
        <v>-371408</v>
      </c>
      <c r="N64" s="52">
        <v>-365690</v>
      </c>
      <c r="O64" s="52">
        <v>-359972</v>
      </c>
      <c r="P64" s="52">
        <v>-354254</v>
      </c>
      <c r="Q64" s="52">
        <v>-348536</v>
      </c>
      <c r="R64" s="52">
        <v>-342818</v>
      </c>
      <c r="S64" s="52">
        <v>-337100</v>
      </c>
      <c r="T64" s="52">
        <v>-331382</v>
      </c>
      <c r="U64" s="52">
        <v>-325664</v>
      </c>
      <c r="V64" s="52">
        <v>-319946</v>
      </c>
      <c r="W64" s="52">
        <v>-314228</v>
      </c>
      <c r="X64" s="52">
        <v>-308510</v>
      </c>
      <c r="Y64" s="52">
        <v>-302792</v>
      </c>
      <c r="Z64" s="52">
        <v>-297074</v>
      </c>
      <c r="AA64" s="52">
        <v>-291356</v>
      </c>
      <c r="AB64" s="52">
        <v>-285638</v>
      </c>
      <c r="AC64" s="52">
        <v>-279920</v>
      </c>
      <c r="AD64" s="52">
        <v>-274202</v>
      </c>
      <c r="AE64" s="52">
        <v>-268484</v>
      </c>
      <c r="AF64" s="52">
        <v>-262766</v>
      </c>
      <c r="AG64" s="46"/>
      <c r="AH64" s="52">
        <v>-8213076</v>
      </c>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201" t="s">
        <v>188</v>
      </c>
      <c r="B65" s="201"/>
      <c r="C65" s="201"/>
      <c r="D65" s="201"/>
      <c r="E65" s="202"/>
      <c r="F65" s="202"/>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46"/>
      <c r="AH65" s="50"/>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201" t="s">
        <v>189</v>
      </c>
      <c r="B66" s="201"/>
      <c r="C66" s="201"/>
      <c r="D66" s="201"/>
      <c r="E66" s="202"/>
      <c r="F66" s="202"/>
      <c r="G66" s="50"/>
      <c r="H66" s="52">
        <v>-328523</v>
      </c>
      <c r="I66" s="52">
        <v>-394280</v>
      </c>
      <c r="J66" s="52">
        <v>-388562</v>
      </c>
      <c r="K66" s="52">
        <v>-382844</v>
      </c>
      <c r="L66" s="52">
        <v>-377126</v>
      </c>
      <c r="M66" s="52">
        <v>-371408</v>
      </c>
      <c r="N66" s="52">
        <v>-365690</v>
      </c>
      <c r="O66" s="52">
        <v>-359972</v>
      </c>
      <c r="P66" s="52">
        <v>-354254</v>
      </c>
      <c r="Q66" s="52">
        <v>-348536</v>
      </c>
      <c r="R66" s="52">
        <v>-342818</v>
      </c>
      <c r="S66" s="52">
        <v>-337100</v>
      </c>
      <c r="T66" s="52">
        <v>-331382</v>
      </c>
      <c r="U66" s="52">
        <v>-325664</v>
      </c>
      <c r="V66" s="52">
        <v>-319946</v>
      </c>
      <c r="W66" s="52">
        <v>-314228</v>
      </c>
      <c r="X66" s="52">
        <v>-308510</v>
      </c>
      <c r="Y66" s="52">
        <v>-302792</v>
      </c>
      <c r="Z66" s="52">
        <v>-297074</v>
      </c>
      <c r="AA66" s="52">
        <v>-291356</v>
      </c>
      <c r="AB66" s="52">
        <v>-285638</v>
      </c>
      <c r="AC66" s="52">
        <v>-279920</v>
      </c>
      <c r="AD66" s="52">
        <v>-274202</v>
      </c>
      <c r="AE66" s="52">
        <v>-268484</v>
      </c>
      <c r="AF66" s="52">
        <v>-262766</v>
      </c>
      <c r="AG66" s="46"/>
      <c r="AH66" s="52">
        <v>-8213076</v>
      </c>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213" t="s">
        <v>190</v>
      </c>
      <c r="B68" s="213"/>
      <c r="C68" s="213"/>
      <c r="D68" s="213"/>
      <c r="E68" s="211" t="s">
        <v>469</v>
      </c>
      <c r="F68" s="211"/>
      <c r="G68" s="48">
        <v>2016</v>
      </c>
      <c r="H68" s="48">
        <v>2017</v>
      </c>
      <c r="I68" s="48">
        <v>2018</v>
      </c>
      <c r="J68" s="48">
        <v>2019</v>
      </c>
      <c r="K68" s="48">
        <v>2020</v>
      </c>
      <c r="L68" s="48">
        <v>2021</v>
      </c>
      <c r="M68" s="48">
        <v>2022</v>
      </c>
      <c r="N68" s="48">
        <v>2023</v>
      </c>
      <c r="O68" s="48">
        <v>2024</v>
      </c>
      <c r="P68" s="48">
        <v>2025</v>
      </c>
      <c r="Q68" s="48">
        <v>2026</v>
      </c>
      <c r="R68" s="48">
        <v>2027</v>
      </c>
      <c r="S68" s="48">
        <v>2028</v>
      </c>
      <c r="T68" s="48">
        <v>2029</v>
      </c>
      <c r="U68" s="48">
        <v>2030</v>
      </c>
      <c r="V68" s="48">
        <v>2031</v>
      </c>
      <c r="W68" s="48">
        <v>2032</v>
      </c>
      <c r="X68" s="48">
        <v>2033</v>
      </c>
      <c r="Y68" s="48">
        <v>2034</v>
      </c>
      <c r="Z68" s="48">
        <v>2035</v>
      </c>
      <c r="AA68" s="48">
        <v>2036</v>
      </c>
      <c r="AB68" s="48">
        <v>2037</v>
      </c>
      <c r="AC68" s="48">
        <v>2038</v>
      </c>
      <c r="AD68" s="48">
        <v>2039</v>
      </c>
      <c r="AE68" s="48">
        <v>2040</v>
      </c>
      <c r="AF68" s="48">
        <v>2041</v>
      </c>
      <c r="AG68" s="45"/>
      <c r="AH68" s="45" t="s">
        <v>470</v>
      </c>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01" t="s">
        <v>191</v>
      </c>
      <c r="B69" s="201"/>
      <c r="C69" s="201"/>
      <c r="D69" s="201"/>
      <c r="E69" s="202"/>
      <c r="F69" s="202"/>
      <c r="G69" s="50"/>
      <c r="H69" s="52">
        <v>-328523</v>
      </c>
      <c r="I69" s="52">
        <v>-394280</v>
      </c>
      <c r="J69" s="52">
        <v>-388562</v>
      </c>
      <c r="K69" s="52">
        <v>-382844</v>
      </c>
      <c r="L69" s="52">
        <v>-377126</v>
      </c>
      <c r="M69" s="52">
        <v>-371408</v>
      </c>
      <c r="N69" s="52">
        <v>-365690</v>
      </c>
      <c r="O69" s="52">
        <v>-359972</v>
      </c>
      <c r="P69" s="52">
        <v>-354254</v>
      </c>
      <c r="Q69" s="52">
        <v>-348536</v>
      </c>
      <c r="R69" s="52">
        <v>-342818</v>
      </c>
      <c r="S69" s="52">
        <v>-337100</v>
      </c>
      <c r="T69" s="52">
        <v>-331382</v>
      </c>
      <c r="U69" s="52">
        <v>-325664</v>
      </c>
      <c r="V69" s="52">
        <v>-319946</v>
      </c>
      <c r="W69" s="52">
        <v>-314228</v>
      </c>
      <c r="X69" s="52">
        <v>-308510</v>
      </c>
      <c r="Y69" s="52">
        <v>-302792</v>
      </c>
      <c r="Z69" s="52">
        <v>-297074</v>
      </c>
      <c r="AA69" s="52">
        <v>-291356</v>
      </c>
      <c r="AB69" s="52">
        <v>-285638</v>
      </c>
      <c r="AC69" s="52">
        <v>-279920</v>
      </c>
      <c r="AD69" s="52">
        <v>-274202</v>
      </c>
      <c r="AE69" s="52">
        <v>-268484</v>
      </c>
      <c r="AF69" s="52">
        <v>-262766</v>
      </c>
      <c r="AG69" s="46"/>
      <c r="AH69" s="52">
        <v>-8213076</v>
      </c>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201" t="s">
        <v>185</v>
      </c>
      <c r="B70" s="201"/>
      <c r="C70" s="201"/>
      <c r="D70" s="201"/>
      <c r="E70" s="202"/>
      <c r="F70" s="202"/>
      <c r="G70" s="50"/>
      <c r="H70" s="52">
        <v>259907</v>
      </c>
      <c r="I70" s="52">
        <v>259907</v>
      </c>
      <c r="J70" s="52">
        <v>259907</v>
      </c>
      <c r="K70" s="52">
        <v>259907</v>
      </c>
      <c r="L70" s="52">
        <v>259907</v>
      </c>
      <c r="M70" s="52">
        <v>259907</v>
      </c>
      <c r="N70" s="52">
        <v>259907</v>
      </c>
      <c r="O70" s="52">
        <v>259907</v>
      </c>
      <c r="P70" s="52">
        <v>259907</v>
      </c>
      <c r="Q70" s="52">
        <v>259907</v>
      </c>
      <c r="R70" s="52">
        <v>259907</v>
      </c>
      <c r="S70" s="52">
        <v>259907</v>
      </c>
      <c r="T70" s="52">
        <v>259907</v>
      </c>
      <c r="U70" s="52">
        <v>259907</v>
      </c>
      <c r="V70" s="52">
        <v>259907</v>
      </c>
      <c r="W70" s="52">
        <v>259907</v>
      </c>
      <c r="X70" s="52">
        <v>259907</v>
      </c>
      <c r="Y70" s="52">
        <v>259907</v>
      </c>
      <c r="Z70" s="52">
        <v>259907</v>
      </c>
      <c r="AA70" s="52">
        <v>259907</v>
      </c>
      <c r="AB70" s="52">
        <v>259907</v>
      </c>
      <c r="AC70" s="52">
        <v>259907</v>
      </c>
      <c r="AD70" s="52">
        <v>259907</v>
      </c>
      <c r="AE70" s="52">
        <v>259907</v>
      </c>
      <c r="AF70" s="52">
        <v>259907</v>
      </c>
      <c r="AG70" s="46"/>
      <c r="AH70" s="52">
        <v>6497687</v>
      </c>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01" t="s">
        <v>186</v>
      </c>
      <c r="B71" s="201"/>
      <c r="C71" s="201"/>
      <c r="D71" s="201"/>
      <c r="E71" s="202"/>
      <c r="F71" s="202"/>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46"/>
      <c r="AH71" s="50"/>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201" t="s">
        <v>188</v>
      </c>
      <c r="B72" s="201"/>
      <c r="C72" s="201"/>
      <c r="D72" s="201"/>
      <c r="E72" s="202"/>
      <c r="F72" s="202"/>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46"/>
      <c r="AH72" s="50"/>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201" t="s">
        <v>192</v>
      </c>
      <c r="B73" s="201"/>
      <c r="C73" s="201"/>
      <c r="D73" s="201"/>
      <c r="E73" s="202"/>
      <c r="F73" s="202"/>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46"/>
      <c r="AH73" s="50"/>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01" t="s">
        <v>193</v>
      </c>
      <c r="B74" s="201"/>
      <c r="C74" s="201"/>
      <c r="D74" s="201"/>
      <c r="E74" s="202"/>
      <c r="F74" s="202"/>
      <c r="G74" s="50"/>
      <c r="H74" s="52">
        <v>17154</v>
      </c>
      <c r="I74" s="52">
        <v>16439</v>
      </c>
      <c r="J74" s="52">
        <v>-1429</v>
      </c>
      <c r="K74" s="52">
        <v>-1429</v>
      </c>
      <c r="L74" s="52">
        <v>-1429</v>
      </c>
      <c r="M74" s="52">
        <v>-1429</v>
      </c>
      <c r="N74" s="52">
        <v>-1429</v>
      </c>
      <c r="O74" s="52">
        <v>-1429</v>
      </c>
      <c r="P74" s="52">
        <v>-1429</v>
      </c>
      <c r="Q74" s="52">
        <v>-1429</v>
      </c>
      <c r="R74" s="52">
        <v>-1429</v>
      </c>
      <c r="S74" s="52">
        <v>-1429</v>
      </c>
      <c r="T74" s="52">
        <v>-1429</v>
      </c>
      <c r="U74" s="52">
        <v>-1429</v>
      </c>
      <c r="V74" s="52">
        <v>-1429</v>
      </c>
      <c r="W74" s="52">
        <v>-1429</v>
      </c>
      <c r="X74" s="52">
        <v>-1429</v>
      </c>
      <c r="Y74" s="52">
        <v>-1429</v>
      </c>
      <c r="Z74" s="52">
        <v>-1429</v>
      </c>
      <c r="AA74" s="52">
        <v>-1429</v>
      </c>
      <c r="AB74" s="52">
        <v>-1429</v>
      </c>
      <c r="AC74" s="52">
        <v>-1429</v>
      </c>
      <c r="AD74" s="52">
        <v>-1429</v>
      </c>
      <c r="AE74" s="52">
        <v>-1429</v>
      </c>
      <c r="AF74" s="52">
        <v>-1429</v>
      </c>
      <c r="AG74" s="46"/>
      <c r="AH74" s="50"/>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201" t="s">
        <v>194</v>
      </c>
      <c r="B75" s="201"/>
      <c r="C75" s="201"/>
      <c r="D75" s="201"/>
      <c r="E75" s="202"/>
      <c r="F75" s="202"/>
      <c r="G75" s="50"/>
      <c r="H75" s="52">
        <v>-7616968</v>
      </c>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46"/>
      <c r="AH75" s="52">
        <v>-7616968</v>
      </c>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01" t="s">
        <v>195</v>
      </c>
      <c r="B76" s="201"/>
      <c r="C76" s="201"/>
      <c r="D76" s="201"/>
      <c r="E76" s="202"/>
      <c r="F76" s="202"/>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46"/>
      <c r="AH76" s="50"/>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01" t="s">
        <v>196</v>
      </c>
      <c r="B77" s="201"/>
      <c r="C77" s="201"/>
      <c r="D77" s="201"/>
      <c r="E77" s="202"/>
      <c r="F77" s="202"/>
      <c r="G77" s="50"/>
      <c r="H77" s="52">
        <v>-7668429</v>
      </c>
      <c r="I77" s="52">
        <v>-117933</v>
      </c>
      <c r="J77" s="52">
        <v>-130084</v>
      </c>
      <c r="K77" s="52">
        <v>-124366</v>
      </c>
      <c r="L77" s="52">
        <v>-118648</v>
      </c>
      <c r="M77" s="52">
        <v>-112930</v>
      </c>
      <c r="N77" s="52">
        <v>-107212</v>
      </c>
      <c r="O77" s="52">
        <v>-101494</v>
      </c>
      <c r="P77" s="52">
        <v>-95776</v>
      </c>
      <c r="Q77" s="52">
        <v>-90058</v>
      </c>
      <c r="R77" s="52">
        <v>-84340</v>
      </c>
      <c r="S77" s="52">
        <v>-78622</v>
      </c>
      <c r="T77" s="52">
        <v>-72904</v>
      </c>
      <c r="U77" s="52">
        <v>-67186</v>
      </c>
      <c r="V77" s="52">
        <v>-61468</v>
      </c>
      <c r="W77" s="52">
        <v>-55750</v>
      </c>
      <c r="X77" s="52">
        <v>-50032</v>
      </c>
      <c r="Y77" s="52">
        <v>-44314</v>
      </c>
      <c r="Z77" s="52">
        <v>-38596</v>
      </c>
      <c r="AA77" s="52">
        <v>-32878</v>
      </c>
      <c r="AB77" s="52">
        <v>-27160</v>
      </c>
      <c r="AC77" s="52">
        <v>-21442</v>
      </c>
      <c r="AD77" s="52">
        <v>-15724</v>
      </c>
      <c r="AE77" s="52">
        <v>-10006</v>
      </c>
      <c r="AF77" s="52">
        <v>-4288</v>
      </c>
      <c r="AG77" s="46"/>
      <c r="AH77" s="52">
        <v>-9332357</v>
      </c>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01" t="s">
        <v>474</v>
      </c>
      <c r="B78" s="201"/>
      <c r="C78" s="201"/>
      <c r="D78" s="201"/>
      <c r="E78" s="202"/>
      <c r="F78" s="202"/>
      <c r="G78" s="50"/>
      <c r="H78" s="52">
        <v>-7668429</v>
      </c>
      <c r="I78" s="52">
        <v>-7786362</v>
      </c>
      <c r="J78" s="52">
        <v>-7916446</v>
      </c>
      <c r="K78" s="52">
        <v>-8040812</v>
      </c>
      <c r="L78" s="52">
        <v>-8159459</v>
      </c>
      <c r="M78" s="52">
        <v>-8272389</v>
      </c>
      <c r="N78" s="52">
        <v>-8379601</v>
      </c>
      <c r="O78" s="52">
        <v>-8481095</v>
      </c>
      <c r="P78" s="52">
        <v>-8576871</v>
      </c>
      <c r="Q78" s="52">
        <v>-8666929</v>
      </c>
      <c r="R78" s="52">
        <v>-8751269</v>
      </c>
      <c r="S78" s="52">
        <v>-8829891</v>
      </c>
      <c r="T78" s="52">
        <v>-8902795</v>
      </c>
      <c r="U78" s="52">
        <v>-8969981</v>
      </c>
      <c r="V78" s="52">
        <v>-9031449</v>
      </c>
      <c r="W78" s="52">
        <v>-9087199</v>
      </c>
      <c r="X78" s="52">
        <v>-9137231</v>
      </c>
      <c r="Y78" s="52">
        <v>-9181546</v>
      </c>
      <c r="Z78" s="52">
        <v>-9220142</v>
      </c>
      <c r="AA78" s="52">
        <v>-9253020</v>
      </c>
      <c r="AB78" s="52">
        <v>-9280180</v>
      </c>
      <c r="AC78" s="52">
        <v>-9301623</v>
      </c>
      <c r="AD78" s="52">
        <v>-9317347</v>
      </c>
      <c r="AE78" s="52">
        <v>-9327354</v>
      </c>
      <c r="AF78" s="52">
        <v>-9331642</v>
      </c>
      <c r="AG78" s="46"/>
      <c r="AH78" s="50"/>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01" t="s">
        <v>197</v>
      </c>
      <c r="B79" s="201"/>
      <c r="C79" s="201"/>
      <c r="D79" s="201"/>
      <c r="E79" s="202"/>
      <c r="F79" s="202"/>
      <c r="G79" s="53">
        <v>1.1950000000000001</v>
      </c>
      <c r="H79" s="53">
        <v>1.4279999999999999</v>
      </c>
      <c r="I79" s="53">
        <v>1.706</v>
      </c>
      <c r="J79" s="53">
        <v>2.0390000000000001</v>
      </c>
      <c r="K79" s="53">
        <v>2.4369999999999998</v>
      </c>
      <c r="L79" s="53">
        <v>2.9119999999999999</v>
      </c>
      <c r="M79" s="53">
        <v>3.48</v>
      </c>
      <c r="N79" s="53">
        <v>4.1589999999999998</v>
      </c>
      <c r="O79" s="53">
        <v>4.9690000000000003</v>
      </c>
      <c r="P79" s="53">
        <v>5.9390000000000001</v>
      </c>
      <c r="Q79" s="53">
        <v>7.0970000000000004</v>
      </c>
      <c r="R79" s="53">
        <v>8.48</v>
      </c>
      <c r="S79" s="53">
        <v>10.134</v>
      </c>
      <c r="T79" s="53">
        <v>12.11</v>
      </c>
      <c r="U79" s="53">
        <v>14.472</v>
      </c>
      <c r="V79" s="53">
        <v>17.294</v>
      </c>
      <c r="W79" s="53">
        <v>20.666</v>
      </c>
      <c r="X79" s="53">
        <v>24.696000000000002</v>
      </c>
      <c r="Y79" s="53">
        <v>29.510999999999999</v>
      </c>
      <c r="Z79" s="53">
        <v>35.265999999999998</v>
      </c>
      <c r="AA79" s="53">
        <v>42.143000000000001</v>
      </c>
      <c r="AB79" s="53">
        <v>50.360999999999997</v>
      </c>
      <c r="AC79" s="53">
        <v>60.180999999999997</v>
      </c>
      <c r="AD79" s="53">
        <v>71.917000000000002</v>
      </c>
      <c r="AE79" s="53">
        <v>85.94</v>
      </c>
      <c r="AF79" s="53">
        <v>102.699</v>
      </c>
      <c r="AG79" s="46"/>
      <c r="AH79" s="50"/>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01" t="s">
        <v>475</v>
      </c>
      <c r="B80" s="201"/>
      <c r="C80" s="201"/>
      <c r="D80" s="201"/>
      <c r="E80" s="202"/>
      <c r="F80" s="202"/>
      <c r="G80" s="50"/>
      <c r="H80" s="52">
        <v>-5369954</v>
      </c>
      <c r="I80" s="52">
        <v>-69109</v>
      </c>
      <c r="J80" s="52">
        <v>-63790</v>
      </c>
      <c r="K80" s="52">
        <v>-51034</v>
      </c>
      <c r="L80" s="52">
        <v>-40743</v>
      </c>
      <c r="M80" s="52">
        <v>-32451</v>
      </c>
      <c r="N80" s="52">
        <v>-25781</v>
      </c>
      <c r="O80" s="52">
        <v>-20423</v>
      </c>
      <c r="P80" s="52">
        <v>-16128</v>
      </c>
      <c r="Q80" s="52">
        <v>-12690</v>
      </c>
      <c r="R80" s="52">
        <v>-9945</v>
      </c>
      <c r="S80" s="52">
        <v>-7758</v>
      </c>
      <c r="T80" s="52">
        <v>-6020</v>
      </c>
      <c r="U80" s="52">
        <v>-4643</v>
      </c>
      <c r="V80" s="52">
        <v>-3554</v>
      </c>
      <c r="W80" s="52">
        <v>-2698</v>
      </c>
      <c r="X80" s="52">
        <v>-2026</v>
      </c>
      <c r="Y80" s="52">
        <v>-1502</v>
      </c>
      <c r="Z80" s="52">
        <v>-1094</v>
      </c>
      <c r="AA80" s="51">
        <v>-780</v>
      </c>
      <c r="AB80" s="51">
        <v>-539</v>
      </c>
      <c r="AC80" s="51">
        <v>-356</v>
      </c>
      <c r="AD80" s="51">
        <v>-219</v>
      </c>
      <c r="AE80" s="51">
        <v>-116</v>
      </c>
      <c r="AF80" s="51">
        <v>-42</v>
      </c>
      <c r="AG80" s="46"/>
      <c r="AH80" s="52">
        <v>-5743403</v>
      </c>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201" t="s">
        <v>476</v>
      </c>
      <c r="B81" s="201"/>
      <c r="C81" s="201"/>
      <c r="D81" s="201"/>
      <c r="E81" s="202"/>
      <c r="F81" s="202"/>
      <c r="G81" s="50"/>
      <c r="H81" s="52">
        <v>-5369954</v>
      </c>
      <c r="I81" s="52">
        <v>-5439063</v>
      </c>
      <c r="J81" s="52">
        <v>-5502853</v>
      </c>
      <c r="K81" s="52">
        <v>-5553887</v>
      </c>
      <c r="L81" s="52">
        <v>-5594630</v>
      </c>
      <c r="M81" s="52">
        <v>-5627081</v>
      </c>
      <c r="N81" s="52">
        <v>-5652862</v>
      </c>
      <c r="O81" s="52">
        <v>-5673286</v>
      </c>
      <c r="P81" s="52">
        <v>-5689414</v>
      </c>
      <c r="Q81" s="52">
        <v>-5702104</v>
      </c>
      <c r="R81" s="52">
        <v>-5712049</v>
      </c>
      <c r="S81" s="52">
        <v>-5719807</v>
      </c>
      <c r="T81" s="52">
        <v>-5725828</v>
      </c>
      <c r="U81" s="52">
        <v>-5730470</v>
      </c>
      <c r="V81" s="52">
        <v>-5734025</v>
      </c>
      <c r="W81" s="52">
        <v>-5736722</v>
      </c>
      <c r="X81" s="52">
        <v>-5738748</v>
      </c>
      <c r="Y81" s="52">
        <v>-5740250</v>
      </c>
      <c r="Z81" s="52">
        <v>-5741344</v>
      </c>
      <c r="AA81" s="52">
        <v>-5742124</v>
      </c>
      <c r="AB81" s="52">
        <v>-5742664</v>
      </c>
      <c r="AC81" s="52">
        <v>-5743020</v>
      </c>
      <c r="AD81" s="52">
        <v>-5743239</v>
      </c>
      <c r="AE81" s="52">
        <v>-5743355</v>
      </c>
      <c r="AF81" s="52">
        <v>-5743397</v>
      </c>
      <c r="AG81" s="46"/>
      <c r="AH81" s="50"/>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214" t="s">
        <v>198</v>
      </c>
      <c r="B82" s="214"/>
      <c r="C82" s="214"/>
      <c r="D82" s="214"/>
      <c r="E82" s="215">
        <v>-18297769.350000001</v>
      </c>
      <c r="F82" s="215"/>
      <c r="G82" s="46" t="s">
        <v>477</v>
      </c>
      <c r="H82" s="22"/>
      <c r="I82" s="44"/>
      <c r="J82" s="44"/>
      <c r="K82" s="18"/>
      <c r="L82" s="19"/>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214" t="s">
        <v>199</v>
      </c>
      <c r="B83" s="214"/>
      <c r="C83" s="214"/>
      <c r="D83" s="214"/>
      <c r="E83" s="192" t="s">
        <v>450</v>
      </c>
      <c r="F83" s="192"/>
      <c r="G83" s="46" t="s">
        <v>200</v>
      </c>
      <c r="H83" s="22"/>
      <c r="I83" s="44"/>
      <c r="J83" s="44"/>
      <c r="K83" s="18"/>
      <c r="L83" s="19"/>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214" t="s">
        <v>201</v>
      </c>
      <c r="B84" s="214"/>
      <c r="C84" s="214"/>
      <c r="D84" s="214"/>
      <c r="E84" s="192" t="s">
        <v>450</v>
      </c>
      <c r="F84" s="192"/>
      <c r="G84" s="46" t="s">
        <v>202</v>
      </c>
      <c r="H84" s="22"/>
      <c r="I84" s="44"/>
      <c r="J84" s="44"/>
      <c r="K84" s="18"/>
      <c r="L84" s="19"/>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216" t="s">
        <v>203</v>
      </c>
      <c r="B85" s="216"/>
      <c r="C85" s="216"/>
      <c r="D85" s="216"/>
      <c r="E85" s="217" t="s">
        <v>450</v>
      </c>
      <c r="F85" s="217"/>
      <c r="G85" s="17" t="s">
        <v>202</v>
      </c>
      <c r="H85" s="23"/>
      <c r="I85" s="47"/>
      <c r="J85" s="47"/>
      <c r="K85" s="20"/>
      <c r="L85" s="21"/>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O12"/>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A10" sqref="A10:L10"/>
    </sheetView>
  </sheetViews>
  <sheetFormatPr defaultColWidth="9" defaultRowHeight="11.45" customHeight="1" x14ac:dyDescent="0.25"/>
  <cols>
    <col min="1" max="1" width="9" style="8" customWidth="1"/>
    <col min="2" max="2" width="40.85546875" style="8" customWidth="1"/>
    <col min="3" max="3" width="12.42578125" style="8" customWidth="1"/>
    <col min="4" max="4" width="14.1406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83" t="s">
        <v>550</v>
      </c>
      <c r="B5" s="183"/>
      <c r="C5" s="183"/>
      <c r="D5" s="183"/>
      <c r="E5" s="183"/>
      <c r="F5" s="183"/>
      <c r="G5" s="183"/>
      <c r="H5" s="183"/>
      <c r="I5" s="183"/>
      <c r="J5" s="183"/>
      <c r="K5" s="183"/>
      <c r="L5" s="183"/>
    </row>
    <row r="6" spans="1:12" ht="15.95" customHeight="1" x14ac:dyDescent="0.25"/>
    <row r="7" spans="1:12" ht="18.95" customHeight="1" x14ac:dyDescent="0.3">
      <c r="A7" s="184" t="s">
        <v>3</v>
      </c>
      <c r="B7" s="184"/>
      <c r="C7" s="184"/>
      <c r="D7" s="184"/>
      <c r="E7" s="184"/>
      <c r="F7" s="184"/>
      <c r="G7" s="184"/>
      <c r="H7" s="184"/>
      <c r="I7" s="184"/>
      <c r="J7" s="184"/>
      <c r="K7" s="184"/>
      <c r="L7" s="184"/>
    </row>
    <row r="8" spans="1:12" ht="15.95" customHeight="1" x14ac:dyDescent="0.25"/>
    <row r="9" spans="1:12" ht="15.95" customHeight="1" x14ac:dyDescent="0.25">
      <c r="A9" s="183" t="s">
        <v>599</v>
      </c>
      <c r="B9" s="183"/>
      <c r="C9" s="183"/>
      <c r="D9" s="183"/>
      <c r="E9" s="183"/>
      <c r="F9" s="183"/>
      <c r="G9" s="183"/>
      <c r="H9" s="183"/>
      <c r="I9" s="183"/>
      <c r="J9" s="183"/>
      <c r="K9" s="183"/>
      <c r="L9" s="183"/>
    </row>
    <row r="10" spans="1:12" ht="15.95" customHeight="1" x14ac:dyDescent="0.25">
      <c r="A10" s="181" t="s">
        <v>4</v>
      </c>
      <c r="B10" s="181"/>
      <c r="C10" s="181"/>
      <c r="D10" s="181"/>
      <c r="E10" s="181"/>
      <c r="F10" s="181"/>
      <c r="G10" s="181"/>
      <c r="H10" s="181"/>
      <c r="I10" s="181"/>
      <c r="J10" s="181"/>
      <c r="K10" s="181"/>
      <c r="L10" s="181"/>
    </row>
    <row r="11" spans="1:12" ht="15.95" customHeight="1" x14ac:dyDescent="0.25"/>
    <row r="12" spans="1:12" ht="15.95" customHeight="1" x14ac:dyDescent="0.25">
      <c r="A12" s="183" t="s">
        <v>537</v>
      </c>
      <c r="B12" s="183"/>
      <c r="C12" s="183"/>
      <c r="D12" s="183"/>
      <c r="E12" s="183"/>
      <c r="F12" s="183"/>
      <c r="G12" s="183"/>
      <c r="H12" s="183"/>
      <c r="I12" s="183"/>
      <c r="J12" s="183"/>
      <c r="K12" s="183"/>
      <c r="L12" s="183"/>
    </row>
    <row r="13" spans="1:12" ht="15.95" customHeight="1" x14ac:dyDescent="0.25">
      <c r="A13" s="181" t="s">
        <v>5</v>
      </c>
      <c r="B13" s="181"/>
      <c r="C13" s="181"/>
      <c r="D13" s="181"/>
      <c r="E13" s="181"/>
      <c r="F13" s="181"/>
      <c r="G13" s="181"/>
      <c r="H13" s="181"/>
      <c r="I13" s="181"/>
      <c r="J13" s="181"/>
      <c r="K13" s="181"/>
      <c r="L13" s="181"/>
    </row>
    <row r="14" spans="1:12" ht="15.95" customHeight="1" x14ac:dyDescent="0.25"/>
    <row r="15" spans="1:12" ht="32.1" customHeight="1" x14ac:dyDescent="0.25">
      <c r="A15" s="180" t="s">
        <v>6</v>
      </c>
      <c r="B15" s="180"/>
      <c r="C15" s="180"/>
      <c r="D15" s="180"/>
      <c r="E15" s="180"/>
      <c r="F15" s="180"/>
      <c r="G15" s="180"/>
      <c r="H15" s="180"/>
      <c r="I15" s="180"/>
      <c r="J15" s="180"/>
      <c r="K15" s="180"/>
      <c r="L15" s="180"/>
    </row>
    <row r="16" spans="1:12" ht="15.95" customHeight="1" x14ac:dyDescent="0.25">
      <c r="A16" s="181" t="s">
        <v>7</v>
      </c>
      <c r="B16" s="181"/>
      <c r="C16" s="181"/>
      <c r="D16" s="181"/>
      <c r="E16" s="181"/>
      <c r="F16" s="181"/>
      <c r="G16" s="181"/>
      <c r="H16" s="181"/>
      <c r="I16" s="181"/>
      <c r="J16" s="181"/>
      <c r="K16" s="181"/>
      <c r="L16" s="181"/>
    </row>
    <row r="17" spans="1:12" ht="15.95" customHeight="1" x14ac:dyDescent="0.25"/>
    <row r="18" spans="1:12" ht="18.95" customHeight="1" x14ac:dyDescent="0.3">
      <c r="A18" s="187" t="s">
        <v>204</v>
      </c>
      <c r="B18" s="187"/>
      <c r="C18" s="187"/>
      <c r="D18" s="187"/>
      <c r="E18" s="187"/>
      <c r="F18" s="187"/>
      <c r="G18" s="187"/>
      <c r="H18" s="187"/>
      <c r="I18" s="187"/>
      <c r="J18" s="187"/>
      <c r="K18" s="187"/>
      <c r="L18" s="187"/>
    </row>
    <row r="20" spans="1:12" ht="15.95" customHeight="1" x14ac:dyDescent="0.25">
      <c r="A20" s="198" t="s">
        <v>205</v>
      </c>
      <c r="B20" s="198" t="s">
        <v>206</v>
      </c>
      <c r="C20" s="192" t="s">
        <v>207</v>
      </c>
      <c r="D20" s="192"/>
      <c r="E20" s="192"/>
      <c r="F20" s="192"/>
      <c r="G20" s="198" t="s">
        <v>208</v>
      </c>
      <c r="H20" s="198" t="s">
        <v>209</v>
      </c>
      <c r="I20" s="198" t="s">
        <v>210</v>
      </c>
      <c r="J20" s="198"/>
      <c r="K20" s="198" t="s">
        <v>211</v>
      </c>
      <c r="L20" s="198"/>
    </row>
    <row r="21" spans="1:12" ht="32.1" customHeight="1" x14ac:dyDescent="0.25">
      <c r="A21" s="220"/>
      <c r="B21" s="220"/>
      <c r="C21" s="192" t="s">
        <v>212</v>
      </c>
      <c r="D21" s="192"/>
      <c r="E21" s="192" t="s">
        <v>213</v>
      </c>
      <c r="F21" s="192"/>
      <c r="G21" s="220"/>
      <c r="H21" s="220"/>
      <c r="I21" s="221"/>
      <c r="J21" s="222"/>
      <c r="K21" s="221"/>
      <c r="L21" s="222"/>
    </row>
    <row r="22" spans="1:12" ht="32.1" customHeight="1" x14ac:dyDescent="0.25">
      <c r="A22" s="199"/>
      <c r="B22" s="199"/>
      <c r="C22" s="54" t="s">
        <v>214</v>
      </c>
      <c r="D22" s="54" t="s">
        <v>215</v>
      </c>
      <c r="E22" s="54" t="s">
        <v>216</v>
      </c>
      <c r="F22" s="54" t="s">
        <v>217</v>
      </c>
      <c r="G22" s="199"/>
      <c r="H22" s="199"/>
      <c r="I22" s="223"/>
      <c r="J22" s="224"/>
      <c r="K22" s="223"/>
      <c r="L22" s="224"/>
    </row>
    <row r="23" spans="1:12" ht="15.95" customHeight="1" x14ac:dyDescent="0.25">
      <c r="A23" s="55">
        <v>1</v>
      </c>
      <c r="B23" s="55">
        <v>2</v>
      </c>
      <c r="C23" s="55">
        <v>3</v>
      </c>
      <c r="D23" s="55">
        <v>4</v>
      </c>
      <c r="E23" s="55">
        <v>7</v>
      </c>
      <c r="F23" s="55">
        <v>8</v>
      </c>
      <c r="G23" s="55">
        <v>9</v>
      </c>
      <c r="H23" s="55">
        <v>10</v>
      </c>
      <c r="I23" s="219">
        <v>11</v>
      </c>
      <c r="J23" s="219"/>
      <c r="K23" s="219">
        <v>12</v>
      </c>
      <c r="L23" s="219"/>
    </row>
    <row r="24" spans="1:12" s="25" customFormat="1" ht="15.95" customHeight="1" x14ac:dyDescent="0.25">
      <c r="A24" s="24">
        <v>1</v>
      </c>
      <c r="B24" s="56" t="s">
        <v>218</v>
      </c>
      <c r="C24" s="56"/>
      <c r="D24" s="56"/>
      <c r="E24" s="56"/>
      <c r="F24" s="56"/>
      <c r="G24" s="56"/>
      <c r="H24" s="56"/>
      <c r="I24" s="218"/>
      <c r="J24" s="218"/>
      <c r="K24" s="218"/>
      <c r="L24" s="218"/>
    </row>
    <row r="25" spans="1:12" ht="15.95" customHeight="1" x14ac:dyDescent="0.25">
      <c r="A25" s="54" t="s">
        <v>219</v>
      </c>
      <c r="B25" s="54" t="s">
        <v>220</v>
      </c>
      <c r="C25" s="54"/>
      <c r="D25" s="54"/>
      <c r="E25" s="54"/>
      <c r="F25" s="54"/>
      <c r="G25" s="54"/>
      <c r="H25" s="54"/>
      <c r="I25" s="192"/>
      <c r="J25" s="192"/>
      <c r="K25" s="192"/>
      <c r="L25" s="192"/>
    </row>
    <row r="26" spans="1:12" ht="32.1" customHeight="1" x14ac:dyDescent="0.25">
      <c r="A26" s="54" t="s">
        <v>221</v>
      </c>
      <c r="B26" s="54" t="s">
        <v>222</v>
      </c>
      <c r="C26" s="54"/>
      <c r="D26" s="54"/>
      <c r="E26" s="54"/>
      <c r="F26" s="54"/>
      <c r="G26" s="54"/>
      <c r="H26" s="54"/>
      <c r="I26" s="192"/>
      <c r="J26" s="192"/>
      <c r="K26" s="192"/>
      <c r="L26" s="192"/>
    </row>
    <row r="27" spans="1:12" ht="48" customHeight="1" x14ac:dyDescent="0.25">
      <c r="A27" s="54" t="s">
        <v>223</v>
      </c>
      <c r="B27" s="54" t="s">
        <v>224</v>
      </c>
      <c r="C27" s="54"/>
      <c r="D27" s="54"/>
      <c r="E27" s="54"/>
      <c r="F27" s="54"/>
      <c r="G27" s="54"/>
      <c r="H27" s="54"/>
      <c r="I27" s="192"/>
      <c r="J27" s="192"/>
      <c r="K27" s="192"/>
      <c r="L27" s="192"/>
    </row>
    <row r="28" spans="1:12" ht="32.1" customHeight="1" x14ac:dyDescent="0.25">
      <c r="A28" s="54" t="s">
        <v>225</v>
      </c>
      <c r="B28" s="54" t="s">
        <v>226</v>
      </c>
      <c r="C28" s="54"/>
      <c r="D28" s="54"/>
      <c r="E28" s="54"/>
      <c r="F28" s="54"/>
      <c r="G28" s="54"/>
      <c r="H28" s="54"/>
      <c r="I28" s="192"/>
      <c r="J28" s="192"/>
      <c r="K28" s="192"/>
      <c r="L28" s="192"/>
    </row>
    <row r="29" spans="1:12" ht="32.1" customHeight="1" x14ac:dyDescent="0.25">
      <c r="A29" s="54" t="s">
        <v>227</v>
      </c>
      <c r="B29" s="54" t="s">
        <v>228</v>
      </c>
      <c r="C29" s="54"/>
      <c r="D29" s="54"/>
      <c r="E29" s="54"/>
      <c r="F29" s="54"/>
      <c r="G29" s="54"/>
      <c r="H29" s="54"/>
      <c r="I29" s="192"/>
      <c r="J29" s="192"/>
      <c r="K29" s="192"/>
      <c r="L29" s="192"/>
    </row>
    <row r="30" spans="1:12" ht="32.1" customHeight="1" x14ac:dyDescent="0.25">
      <c r="A30" s="54" t="s">
        <v>229</v>
      </c>
      <c r="B30" s="54" t="s">
        <v>230</v>
      </c>
      <c r="C30" s="35">
        <v>42661</v>
      </c>
      <c r="D30" s="35">
        <v>42661</v>
      </c>
      <c r="E30" s="35">
        <v>42661</v>
      </c>
      <c r="F30" s="35">
        <v>42661</v>
      </c>
      <c r="G30" s="36">
        <v>1</v>
      </c>
      <c r="H30" s="54"/>
      <c r="I30" s="192"/>
      <c r="J30" s="192"/>
      <c r="K30" s="192"/>
      <c r="L30" s="192"/>
    </row>
    <row r="31" spans="1:12" ht="32.1" customHeight="1" x14ac:dyDescent="0.25">
      <c r="A31" s="54" t="s">
        <v>231</v>
      </c>
      <c r="B31" s="54" t="s">
        <v>232</v>
      </c>
      <c r="C31" s="35">
        <v>42749</v>
      </c>
      <c r="D31" s="35">
        <v>42749</v>
      </c>
      <c r="E31" s="35">
        <v>42749</v>
      </c>
      <c r="F31" s="35">
        <v>42749</v>
      </c>
      <c r="G31" s="36">
        <v>1</v>
      </c>
      <c r="H31" s="54"/>
      <c r="I31" s="192"/>
      <c r="J31" s="192"/>
      <c r="K31" s="192"/>
      <c r="L31" s="192"/>
    </row>
    <row r="32" spans="1:12" ht="32.1" customHeight="1" x14ac:dyDescent="0.25">
      <c r="A32" s="54" t="s">
        <v>233</v>
      </c>
      <c r="B32" s="54" t="s">
        <v>234</v>
      </c>
      <c r="C32" s="176"/>
      <c r="D32" s="176"/>
      <c r="E32" s="54"/>
      <c r="F32" s="54"/>
      <c r="G32" s="54"/>
      <c r="H32" s="54"/>
      <c r="I32" s="192"/>
      <c r="J32" s="192"/>
      <c r="K32" s="192"/>
      <c r="L32" s="192"/>
    </row>
    <row r="33" spans="1:12" ht="48" customHeight="1" x14ac:dyDescent="0.25">
      <c r="A33" s="54" t="s">
        <v>235</v>
      </c>
      <c r="B33" s="54" t="s">
        <v>236</v>
      </c>
      <c r="C33" s="176"/>
      <c r="D33" s="176"/>
      <c r="E33" s="54"/>
      <c r="F33" s="54"/>
      <c r="G33" s="54"/>
      <c r="H33" s="54"/>
      <c r="I33" s="192"/>
      <c r="J33" s="192"/>
      <c r="K33" s="192"/>
      <c r="L33" s="192"/>
    </row>
    <row r="34" spans="1:12" ht="15.95" customHeight="1" x14ac:dyDescent="0.25">
      <c r="A34" s="54" t="s">
        <v>237</v>
      </c>
      <c r="B34" s="54" t="s">
        <v>238</v>
      </c>
      <c r="C34" s="35">
        <v>42902</v>
      </c>
      <c r="D34" s="35">
        <v>42902</v>
      </c>
      <c r="E34" s="35">
        <v>42902</v>
      </c>
      <c r="F34" s="35">
        <v>42902</v>
      </c>
      <c r="G34" s="36">
        <v>1</v>
      </c>
      <c r="H34" s="54"/>
      <c r="I34" s="192"/>
      <c r="J34" s="192"/>
      <c r="K34" s="192"/>
      <c r="L34" s="192"/>
    </row>
    <row r="35" spans="1:12" ht="32.1" customHeight="1" x14ac:dyDescent="0.25">
      <c r="A35" s="54" t="s">
        <v>239</v>
      </c>
      <c r="B35" s="54" t="s">
        <v>240</v>
      </c>
      <c r="C35" s="176"/>
      <c r="D35" s="176"/>
      <c r="E35" s="54"/>
      <c r="F35" s="54"/>
      <c r="G35" s="54"/>
      <c r="H35" s="54"/>
      <c r="I35" s="192"/>
      <c r="J35" s="192"/>
      <c r="K35" s="192"/>
      <c r="L35" s="192"/>
    </row>
    <row r="36" spans="1:12" ht="15.95" customHeight="1" x14ac:dyDescent="0.25">
      <c r="A36" s="54" t="s">
        <v>241</v>
      </c>
      <c r="B36" s="54" t="s">
        <v>242</v>
      </c>
      <c r="C36" s="176"/>
      <c r="D36" s="176"/>
      <c r="E36" s="54"/>
      <c r="F36" s="54"/>
      <c r="G36" s="54"/>
      <c r="H36" s="54"/>
      <c r="I36" s="192"/>
      <c r="J36" s="192"/>
      <c r="K36" s="192"/>
      <c r="L36" s="192"/>
    </row>
    <row r="37" spans="1:12" s="25" customFormat="1" ht="15.95" customHeight="1" x14ac:dyDescent="0.25">
      <c r="A37" s="24">
        <v>2</v>
      </c>
      <c r="B37" s="56" t="s">
        <v>243</v>
      </c>
      <c r="C37" s="177"/>
      <c r="D37" s="177"/>
      <c r="E37" s="56"/>
      <c r="F37" s="56"/>
      <c r="G37" s="56"/>
      <c r="H37" s="56"/>
      <c r="I37" s="218"/>
      <c r="J37" s="218"/>
      <c r="K37" s="218"/>
      <c r="L37" s="218"/>
    </row>
    <row r="38" spans="1:12" ht="63" customHeight="1" x14ac:dyDescent="0.25">
      <c r="A38" s="54" t="s">
        <v>244</v>
      </c>
      <c r="B38" s="54" t="s">
        <v>245</v>
      </c>
      <c r="C38" s="35" t="s">
        <v>512</v>
      </c>
      <c r="D38" s="35" t="s">
        <v>512</v>
      </c>
      <c r="E38" s="35" t="s">
        <v>512</v>
      </c>
      <c r="F38" s="35" t="s">
        <v>512</v>
      </c>
      <c r="G38" s="54" t="s">
        <v>479</v>
      </c>
      <c r="H38" s="54"/>
      <c r="I38" s="192"/>
      <c r="J38" s="192"/>
      <c r="K38" s="192"/>
      <c r="L38" s="192"/>
    </row>
    <row r="39" spans="1:12" ht="15.95" customHeight="1" x14ac:dyDescent="0.25">
      <c r="A39" s="54" t="s">
        <v>246</v>
      </c>
      <c r="B39" s="54" t="s">
        <v>247</v>
      </c>
      <c r="C39" s="176"/>
      <c r="D39" s="176"/>
      <c r="E39" s="54"/>
      <c r="F39" s="54"/>
      <c r="G39" s="54"/>
      <c r="H39" s="54"/>
      <c r="I39" s="192"/>
      <c r="J39" s="192"/>
      <c r="K39" s="192"/>
      <c r="L39" s="192"/>
    </row>
    <row r="40" spans="1:12" s="25" customFormat="1" ht="32.1" customHeight="1" x14ac:dyDescent="0.25">
      <c r="A40" s="24">
        <v>3</v>
      </c>
      <c r="B40" s="56" t="s">
        <v>248</v>
      </c>
      <c r="C40" s="35"/>
      <c r="D40" s="35"/>
      <c r="E40" s="35"/>
      <c r="F40" s="35"/>
      <c r="G40" s="54"/>
      <c r="H40" s="54"/>
      <c r="I40" s="54"/>
      <c r="K40" s="54"/>
    </row>
    <row r="41" spans="1:12" ht="32.1" customHeight="1" x14ac:dyDescent="0.25">
      <c r="A41" s="54" t="s">
        <v>249</v>
      </c>
      <c r="B41" s="54" t="s">
        <v>250</v>
      </c>
      <c r="C41" s="176"/>
      <c r="D41" s="176"/>
      <c r="E41" s="54"/>
      <c r="F41" s="54"/>
      <c r="G41" s="54"/>
      <c r="H41" s="54"/>
      <c r="I41" s="192"/>
      <c r="J41" s="192"/>
      <c r="K41" s="192"/>
      <c r="L41" s="192"/>
    </row>
    <row r="42" spans="1:12" ht="15.95" customHeight="1" x14ac:dyDescent="0.25">
      <c r="A42" s="54" t="s">
        <v>251</v>
      </c>
      <c r="B42" s="54" t="s">
        <v>252</v>
      </c>
      <c r="C42" s="176"/>
      <c r="D42" s="176"/>
      <c r="E42" s="54"/>
      <c r="F42" s="54"/>
      <c r="G42" s="54"/>
      <c r="H42" s="54"/>
      <c r="I42" s="192"/>
      <c r="J42" s="192"/>
      <c r="K42" s="192"/>
      <c r="L42" s="192"/>
    </row>
    <row r="43" spans="1:12" ht="32.25" customHeight="1" x14ac:dyDescent="0.25">
      <c r="A43" s="54" t="s">
        <v>253</v>
      </c>
      <c r="B43" s="54" t="s">
        <v>254</v>
      </c>
      <c r="C43" s="35" t="s">
        <v>513</v>
      </c>
      <c r="D43" s="35" t="s">
        <v>514</v>
      </c>
      <c r="E43" s="35" t="s">
        <v>513</v>
      </c>
      <c r="F43" s="35" t="s">
        <v>598</v>
      </c>
      <c r="G43" s="54"/>
      <c r="H43" s="54"/>
      <c r="I43" s="192"/>
      <c r="J43" s="192"/>
      <c r="K43" s="192"/>
      <c r="L43" s="192"/>
    </row>
    <row r="44" spans="1:12" ht="63" customHeight="1" x14ac:dyDescent="0.25">
      <c r="A44" s="54" t="s">
        <v>255</v>
      </c>
      <c r="B44" s="54" t="s">
        <v>256</v>
      </c>
      <c r="C44" s="176"/>
      <c r="D44" s="176"/>
      <c r="E44" s="54"/>
      <c r="F44" s="54"/>
      <c r="G44" s="54"/>
      <c r="H44" s="54"/>
      <c r="I44" s="192"/>
      <c r="J44" s="192"/>
      <c r="K44" s="192"/>
      <c r="L44" s="192"/>
    </row>
    <row r="45" spans="1:12" ht="141.94999999999999" customHeight="1" x14ac:dyDescent="0.25">
      <c r="A45" s="54" t="s">
        <v>257</v>
      </c>
      <c r="B45" s="54" t="s">
        <v>258</v>
      </c>
      <c r="C45" s="176"/>
      <c r="D45" s="176"/>
      <c r="E45" s="54"/>
      <c r="F45" s="54"/>
      <c r="G45" s="54"/>
      <c r="H45" s="54"/>
      <c r="I45" s="192"/>
      <c r="J45" s="192"/>
      <c r="K45" s="192"/>
      <c r="L45" s="192"/>
    </row>
    <row r="46" spans="1:12" ht="15.95" customHeight="1" x14ac:dyDescent="0.25">
      <c r="A46" s="54" t="s">
        <v>259</v>
      </c>
      <c r="B46" s="54" t="s">
        <v>260</v>
      </c>
      <c r="C46" s="176"/>
      <c r="D46" s="176"/>
      <c r="E46" s="54"/>
      <c r="F46" s="54"/>
      <c r="G46" s="54"/>
      <c r="H46" s="54"/>
      <c r="I46" s="192"/>
      <c r="J46" s="192"/>
      <c r="K46" s="192"/>
      <c r="L46" s="192"/>
    </row>
    <row r="47" spans="1:12" s="25" customFormat="1" ht="15.95" customHeight="1" x14ac:dyDescent="0.25">
      <c r="A47" s="24">
        <v>4</v>
      </c>
      <c r="B47" s="56" t="s">
        <v>261</v>
      </c>
      <c r="C47" s="176"/>
      <c r="D47" s="176"/>
      <c r="E47" s="54"/>
      <c r="F47" s="54"/>
      <c r="G47" s="54"/>
      <c r="H47" s="54"/>
      <c r="I47" s="192"/>
      <c r="J47" s="192"/>
      <c r="K47" s="192"/>
      <c r="L47" s="192"/>
    </row>
    <row r="48" spans="1:12" ht="32.1" customHeight="1" x14ac:dyDescent="0.25">
      <c r="A48" s="54" t="s">
        <v>262</v>
      </c>
      <c r="B48" s="54" t="s">
        <v>263</v>
      </c>
      <c r="C48" s="176"/>
      <c r="D48" s="176"/>
      <c r="E48" s="54"/>
      <c r="F48" s="54"/>
      <c r="G48" s="54"/>
      <c r="H48" s="54"/>
      <c r="I48" s="192"/>
      <c r="J48" s="192"/>
      <c r="K48" s="192"/>
      <c r="L48" s="192"/>
    </row>
    <row r="49" spans="1:12" ht="78.95" customHeight="1" x14ac:dyDescent="0.25">
      <c r="A49" s="54" t="s">
        <v>264</v>
      </c>
      <c r="B49" s="54" t="s">
        <v>265</v>
      </c>
      <c r="C49" s="35" t="s">
        <v>515</v>
      </c>
      <c r="D49" s="35" t="s">
        <v>515</v>
      </c>
      <c r="E49" s="35">
        <v>43796</v>
      </c>
      <c r="F49" s="35">
        <v>43796</v>
      </c>
      <c r="G49" s="54"/>
      <c r="H49" s="54"/>
      <c r="I49" s="192"/>
      <c r="J49" s="192"/>
      <c r="K49" s="192"/>
      <c r="L49" s="192"/>
    </row>
    <row r="50" spans="1:12" ht="48" customHeight="1" x14ac:dyDescent="0.25">
      <c r="A50" s="54" t="s">
        <v>266</v>
      </c>
      <c r="B50" s="54" t="s">
        <v>267</v>
      </c>
      <c r="C50" s="176"/>
      <c r="D50" s="176"/>
      <c r="E50" s="54"/>
      <c r="F50" s="54"/>
      <c r="G50" s="54"/>
      <c r="H50" s="54"/>
      <c r="I50" s="192"/>
      <c r="J50" s="192"/>
      <c r="K50" s="192"/>
      <c r="L50" s="192"/>
    </row>
    <row r="51" spans="1:12" ht="48" customHeight="1" x14ac:dyDescent="0.25">
      <c r="A51" s="54" t="s">
        <v>268</v>
      </c>
      <c r="B51" s="54" t="s">
        <v>269</v>
      </c>
      <c r="C51" s="176"/>
      <c r="D51" s="176"/>
      <c r="E51" s="54"/>
      <c r="F51" s="54"/>
      <c r="G51" s="54"/>
      <c r="H51" s="54"/>
      <c r="I51" s="192"/>
      <c r="J51" s="192"/>
      <c r="K51" s="192"/>
      <c r="L51" s="192"/>
    </row>
    <row r="52" spans="1:12" ht="32.1" customHeight="1" x14ac:dyDescent="0.25">
      <c r="A52" s="54" t="s">
        <v>270</v>
      </c>
      <c r="B52" s="54" t="s">
        <v>271</v>
      </c>
      <c r="C52" s="35" t="s">
        <v>516</v>
      </c>
      <c r="D52" s="35" t="s">
        <v>516</v>
      </c>
      <c r="E52" s="35" t="s">
        <v>597</v>
      </c>
      <c r="F52" s="179" t="s">
        <v>596</v>
      </c>
      <c r="G52" s="54"/>
      <c r="H52" s="54"/>
      <c r="I52" s="192"/>
      <c r="J52" s="192"/>
      <c r="K52" s="192"/>
      <c r="L52" s="192"/>
    </row>
    <row r="53" spans="1:12" ht="32.1" customHeight="1" x14ac:dyDescent="0.25">
      <c r="A53" s="54" t="s">
        <v>272</v>
      </c>
      <c r="B53" s="54" t="s">
        <v>273</v>
      </c>
      <c r="C53" s="54"/>
      <c r="D53" s="54"/>
      <c r="E53" s="54"/>
      <c r="F53" s="54"/>
      <c r="G53" s="54"/>
      <c r="H53" s="54"/>
      <c r="I53" s="192"/>
      <c r="J53" s="192"/>
      <c r="K53" s="192"/>
      <c r="L53" s="192"/>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komu0401</dc:creator>
  <cp:lastModifiedBy>Есев Роман Николаевич</cp:lastModifiedBy>
  <dcterms:created xsi:type="dcterms:W3CDTF">2017-05-04T11:12:59Z</dcterms:created>
  <dcterms:modified xsi:type="dcterms:W3CDTF">2019-04-16T11:55:30Z</dcterms:modified>
</cp:coreProperties>
</file>